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5400" windowWidth="19440" windowHeight="8550" activeTab="0"/>
  </bookViews>
  <sheets>
    <sheet name="Рекомендации" sheetId="1" r:id="rId1"/>
    <sheet name="Расчет" sheetId="2" r:id="rId2"/>
  </sheets>
  <definedNames>
    <definedName name="_xlnm.Print_Area" localSheetId="1">'Расчет'!$B$3:$E$31</definedName>
    <definedName name="_xlnm.Print_Area" localSheetId="0">'Рекомендации'!$B$2:$K$8</definedName>
    <definedName name="КТ">'Расчет'!$16:$16</definedName>
    <definedName name="КТ1">'Расчет'!$22:$22</definedName>
    <definedName name="КТ2">'Расчет'!$26:$26</definedName>
    <definedName name="КТТ1">'Расчет'!$35:$35</definedName>
    <definedName name="НТ">'Расчет'!$13:$13</definedName>
    <definedName name="НТ1">'Расчет'!$19:$19</definedName>
    <definedName name="РабГод">'Расчет'!$32:$35</definedName>
    <definedName name="РабГод1">'Расчет'!$B$32</definedName>
    <definedName name="РабГод2">'Расчет'!$31:$31</definedName>
  </definedNames>
  <calcPr fullCalcOnLoad="1"/>
</workbook>
</file>

<file path=xl/sharedStrings.xml><?xml version="1.0" encoding="utf-8"?>
<sst xmlns="http://schemas.openxmlformats.org/spreadsheetml/2006/main" count="44" uniqueCount="31">
  <si>
    <r>
      <t>В ячейках, помеченных цветом, содержатся формулы.</t>
    </r>
    <r>
      <rPr>
        <b/>
        <sz val="12"/>
        <rFont val="Times New Roman CYR"/>
        <family val="2"/>
      </rPr>
      <t xml:space="preserve"> Не рекомендуется удалять информацию из данных ячеек! </t>
    </r>
  </si>
  <si>
    <t>Расчет рабочего года</t>
  </si>
  <si>
    <t>Фамилия</t>
  </si>
  <si>
    <t>Морозова</t>
  </si>
  <si>
    <t>Имя</t>
  </si>
  <si>
    <t>Анна</t>
  </si>
  <si>
    <t>Отчество</t>
  </si>
  <si>
    <t>Петровна</t>
  </si>
  <si>
    <t xml:space="preserve">Подразделение </t>
  </si>
  <si>
    <t>отдел кадров</t>
  </si>
  <si>
    <t>I. Отпуск без сохранения заработной платы</t>
  </si>
  <si>
    <t>Х</t>
  </si>
  <si>
    <t>Дата начала</t>
  </si>
  <si>
    <t>Дата окончания</t>
  </si>
  <si>
    <t>Дней отпуска</t>
  </si>
  <si>
    <t>II. Отпуск по уходу за ребенком до достижения им трехлетнего возраста</t>
  </si>
  <si>
    <t>Рабочий год:</t>
  </si>
  <si>
    <t>III. Прогулы (дней)</t>
  </si>
  <si>
    <t>Рекомендации по заполнению калькулятора
"Исчисление рабочего года для трудового отпуска, за исключением отпуска за работу с вредными и/или опасными условиями труда"</t>
  </si>
  <si>
    <r>
      <t>Если в течение рабочего года работнику были предоставлены отпуска, периоды которых исключаются из рабочего года, необходимо заполнить соответствующие</t>
    </r>
    <r>
      <rPr>
        <b/>
        <sz val="12"/>
        <rFont val="Times New Roman CYR"/>
        <family val="0"/>
      </rPr>
      <t xml:space="preserve"> разделы</t>
    </r>
    <r>
      <rPr>
        <sz val="12"/>
        <rFont val="Times New Roman CYR"/>
        <family val="2"/>
      </rPr>
      <t xml:space="preserve">:
 </t>
    </r>
  </si>
  <si>
    <t>Дата начала рабочего года</t>
  </si>
  <si>
    <t>Дата окончания рабочего года</t>
  </si>
  <si>
    <r>
      <t>Заполнение следует</t>
    </r>
    <r>
      <rPr>
        <b/>
        <sz val="12"/>
        <rFont val="Times New Roman CYR"/>
        <family val="2"/>
      </rPr>
      <t xml:space="preserve"> начать со строки "Дата начала рабочего года"</t>
    </r>
    <r>
      <rPr>
        <sz val="12"/>
        <rFont val="Times New Roman CYR"/>
        <family val="2"/>
      </rPr>
      <t>. После этого по строке "Дата окончания рабочего года" будет указана дата окончания рабочего года. Данная строка заполняется автоматически.</t>
    </r>
  </si>
  <si>
    <t>- I "Отпуск без сохранения заработной платы";
- II "Отпуск по уходу за ребенком до достижения им трехлетнего возраста";
- III "Прогулы".</t>
  </si>
  <si>
    <r>
      <t>В</t>
    </r>
    <r>
      <rPr>
        <sz val="12"/>
        <rFont val="Times New Roman CYR"/>
        <family val="0"/>
      </rPr>
      <t xml:space="preserve"> </t>
    </r>
    <r>
      <rPr>
        <b/>
        <sz val="12"/>
        <rFont val="Times New Roman CYR"/>
        <family val="2"/>
      </rPr>
      <t>разделе "Прогулы"</t>
    </r>
    <r>
      <rPr>
        <sz val="12"/>
        <rFont val="Times New Roman CYR"/>
        <family val="2"/>
      </rPr>
      <t xml:space="preserve"> указывается количество дней прогулов в рабочем году.</t>
    </r>
  </si>
  <si>
    <r>
      <rPr>
        <sz val="12"/>
        <rFont val="Times New Roman CYR"/>
        <family val="0"/>
      </rPr>
      <t xml:space="preserve">Для </t>
    </r>
    <r>
      <rPr>
        <b/>
        <sz val="12"/>
        <rFont val="Times New Roman CYR"/>
        <family val="2"/>
      </rPr>
      <t xml:space="preserve">добавления/удаления строк </t>
    </r>
    <r>
      <rPr>
        <sz val="12"/>
        <rFont val="Times New Roman CYR"/>
        <family val="2"/>
      </rPr>
      <t>в разделах требуется воспользоваться</t>
    </r>
    <r>
      <rPr>
        <b/>
        <sz val="12"/>
        <rFont val="Times New Roman CYR"/>
        <family val="2"/>
      </rPr>
      <t xml:space="preserve"> кнопками,</t>
    </r>
    <r>
      <rPr>
        <sz val="12"/>
        <rFont val="Times New Roman CYR"/>
        <family val="2"/>
      </rPr>
      <t xml:space="preserve"> размещенными справа от таблицы на сером фоне на уровне каждого из разделов.</t>
    </r>
  </si>
  <si>
    <r>
      <rPr>
        <b/>
        <i/>
        <sz val="12"/>
        <color indexed="8"/>
        <rFont val="Times New Roman CYR"/>
        <family val="0"/>
      </rPr>
      <t>Примечание</t>
    </r>
    <r>
      <rPr>
        <i/>
        <sz val="12"/>
        <color indexed="8"/>
        <rFont val="Times New Roman CYR"/>
        <family val="0"/>
      </rPr>
      <t xml:space="preserve">
Все значения, занесенные в таблицу, приведены в качестве примера. Их необходимо удалить перед заполнением таблицы.</t>
    </r>
  </si>
  <si>
    <r>
      <rPr>
        <b/>
        <sz val="12"/>
        <rFont val="Times New Roman CYR"/>
        <family val="0"/>
      </rPr>
      <t>В</t>
    </r>
    <r>
      <rPr>
        <sz val="12"/>
        <rFont val="Times New Roman CYR"/>
        <family val="0"/>
      </rPr>
      <t xml:space="preserve"> </t>
    </r>
    <r>
      <rPr>
        <b/>
        <sz val="12"/>
        <rFont val="Times New Roman CYR"/>
        <family val="2"/>
      </rPr>
      <t>разделе "Отпуск без сохранения заработной платы"</t>
    </r>
    <r>
      <rPr>
        <sz val="12"/>
        <rFont val="Times New Roman CYR"/>
        <family val="2"/>
      </rPr>
      <t xml:space="preserve"> вводятся даты начала и окончания отпуска. Даты вводятся в формате ДД.ММ.ГГГГ. При этом в графе "Дней" рассчитается количество дней данного отпуска. Количество календарных дней отпуска можно внести в графу "Дней" вручную.
</t>
    </r>
    <r>
      <rPr>
        <b/>
        <i/>
        <sz val="12"/>
        <rFont val="Times New Roman CYR"/>
        <family val="0"/>
      </rPr>
      <t>Обратите внимание!</t>
    </r>
    <r>
      <rPr>
        <i/>
        <sz val="12"/>
        <rFont val="Times New Roman CYR"/>
        <family val="0"/>
      </rPr>
      <t xml:space="preserve">
При расчете рабочего года из него исключаются социальные отпуска без сохранения заработной платы, превышающие 14 дней.</t>
    </r>
    <r>
      <rPr>
        <b/>
        <sz val="12"/>
        <rFont val="Times New Roman CYR"/>
        <family val="2"/>
      </rPr>
      <t xml:space="preserve"> </t>
    </r>
    <r>
      <rPr>
        <i/>
        <sz val="12"/>
        <rFont val="Times New Roman CYR"/>
        <family val="0"/>
      </rPr>
      <t>Калькулятор считает без учета нормы абз. 7 п. 14 Указа N 143, согласно которой время предусмотренного законодательством соцотпуска без сохранения зарплаты, предоставляемого по инициативе нанимателя, включается в рабочий год, за который предоставляется трудовой отпуск, без ограничения его продолжительности. Для расчета дни такого соцотпуска указывать в калькуляторе не нужно.</t>
    </r>
  </si>
  <si>
    <r>
      <t>В</t>
    </r>
    <r>
      <rPr>
        <sz val="12"/>
        <rFont val="Times New Roman CYR"/>
        <family val="0"/>
      </rPr>
      <t xml:space="preserve"> </t>
    </r>
    <r>
      <rPr>
        <b/>
        <sz val="12"/>
        <rFont val="Times New Roman CYR"/>
        <family val="2"/>
      </rPr>
      <t>разделе "Отпуск по уходу за ребенком до достижения им трехлетнего возраста"</t>
    </r>
    <r>
      <rPr>
        <sz val="12"/>
        <rFont val="Times New Roman CYR"/>
        <family val="2"/>
      </rPr>
      <t xml:space="preserve"> вводятся даты начала и окончания отпуска. Даты вводятся в формате ДД.ММ.ГГГГ.
</t>
    </r>
    <r>
      <rPr>
        <b/>
        <i/>
        <sz val="12"/>
        <rFont val="Times New Roman CYR"/>
        <family val="0"/>
      </rPr>
      <t>Обратите внимание!</t>
    </r>
    <r>
      <rPr>
        <i/>
        <sz val="12"/>
        <rFont val="Times New Roman CYR"/>
        <family val="0"/>
      </rPr>
      <t xml:space="preserve">
Заполнение данного раздела необходимо начинать с первой его строки. Иначе расчет будет произведен неверно.</t>
    </r>
    <r>
      <rPr>
        <b/>
        <sz val="12"/>
        <rFont val="Times New Roman CYR"/>
        <family val="2"/>
      </rPr>
      <t xml:space="preserve"> </t>
    </r>
  </si>
  <si>
    <t>После заполнения всех разделов будет произведено исчисление продолжительности рабочего года и в строке под таблицей появятся даты начала и окончания рабочего года.</t>
  </si>
  <si>
    <r>
      <t xml:space="preserve"> 'Обратите внимание!
</t>
    </r>
    <r>
      <rPr>
        <i/>
        <sz val="12"/>
        <rFont val="Times New Roman CYR"/>
        <family val="0"/>
      </rPr>
      <t xml:space="preserve"> В разделах II "Отпуск по уходу за ребенком до достижения им трехлетнего возраста" и III "Прогулы" указываются периоды отпусков и прогулов, начало которых приходится на текущий рабочий год.</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</si>
</sst>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_);\(\$#,##0\)"/>
    <numFmt numFmtId="173" formatCode="\$#,##0_);[Red]\(\$#,##0\)"/>
    <numFmt numFmtId="174" formatCode="\$#,##0.00_);\(\$#,##0.00\)"/>
    <numFmt numFmtId="175"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 numFmtId="180" formatCode="[$-FC19]d\ mmmm\ yyyy\ &quot;г.&quot;"/>
  </numFmts>
  <fonts count="64">
    <font>
      <sz val="10"/>
      <name val="Times New Roman"/>
      <family val="1"/>
    </font>
    <font>
      <sz val="11"/>
      <color indexed="8"/>
      <name val="Calibri"/>
      <family val="2"/>
    </font>
    <font>
      <sz val="18"/>
      <name val="Times New Roman"/>
      <family val="1"/>
    </font>
    <font>
      <b/>
      <sz val="11"/>
      <name val="Times New Roman"/>
      <family val="1"/>
    </font>
    <font>
      <i/>
      <sz val="11"/>
      <name val="Times New Roman"/>
      <family val="1"/>
    </font>
    <font>
      <b/>
      <sz val="10.5"/>
      <name val="Times New Roman"/>
      <family val="1"/>
    </font>
    <font>
      <sz val="11"/>
      <name val="Times New Roman"/>
      <family val="1"/>
    </font>
    <font>
      <sz val="14"/>
      <name val="Times New Roman"/>
      <family val="1"/>
    </font>
    <font>
      <sz val="12"/>
      <name val="Times New Roman"/>
      <family val="1"/>
    </font>
    <font>
      <sz val="10"/>
      <color indexed="22"/>
      <name val="Times New Roman"/>
      <family val="1"/>
    </font>
    <font>
      <b/>
      <sz val="10"/>
      <color indexed="22"/>
      <name val="Times New Roman"/>
      <family val="1"/>
    </font>
    <font>
      <b/>
      <sz val="11"/>
      <color indexed="16"/>
      <name val="Times New Roman"/>
      <family val="1"/>
    </font>
    <font>
      <b/>
      <sz val="10"/>
      <color indexed="16"/>
      <name val="Times New Roman"/>
      <family val="1"/>
    </font>
    <font>
      <sz val="10"/>
      <name val="Times New Roman CYR"/>
      <family val="2"/>
    </font>
    <font>
      <b/>
      <sz val="14"/>
      <name val="Times New Roman CYR"/>
      <family val="2"/>
    </font>
    <font>
      <sz val="12"/>
      <name val="Times New Roman CYR"/>
      <family val="2"/>
    </font>
    <font>
      <b/>
      <sz val="12"/>
      <name val="Times New Roman CYR"/>
      <family val="2"/>
    </font>
    <font>
      <b/>
      <sz val="12"/>
      <color indexed="16"/>
      <name val="Times New Roman CYR"/>
      <family val="2"/>
    </font>
    <font>
      <sz val="10"/>
      <color indexed="22"/>
      <name val="Times New Roman CYR"/>
      <family val="2"/>
    </font>
    <font>
      <sz val="11"/>
      <color indexed="9"/>
      <name val="Calibri"/>
      <family val="2"/>
    </font>
    <font>
      <b/>
      <sz val="11"/>
      <color indexed="56"/>
      <name val="Calibri"/>
      <family val="2"/>
    </font>
    <font>
      <i/>
      <sz val="11"/>
      <color indexed="23"/>
      <name val="Calibri"/>
      <family val="2"/>
    </font>
    <font>
      <b/>
      <sz val="11"/>
      <color indexed="9"/>
      <name val="Calibri"/>
      <family val="2"/>
    </font>
    <font>
      <b/>
      <sz val="13"/>
      <color indexed="56"/>
      <name val="Calibri"/>
      <family val="2"/>
    </font>
    <font>
      <sz val="11"/>
      <color indexed="10"/>
      <name val="Calibri"/>
      <family val="2"/>
    </font>
    <font>
      <b/>
      <sz val="11"/>
      <color indexed="8"/>
      <name val="Calibri"/>
      <family val="2"/>
    </font>
    <font>
      <sz val="8"/>
      <name val="Times New Roman CYR"/>
      <family val="2"/>
    </font>
    <font>
      <u val="single"/>
      <sz val="10"/>
      <color indexed="12"/>
      <name val="Times New Roman"/>
      <family val="1"/>
    </font>
    <font>
      <b/>
      <sz val="11"/>
      <name val="Times New Roman CYR"/>
      <family val="2"/>
    </font>
    <font>
      <b/>
      <sz val="9"/>
      <name val="Times New Roman CYR"/>
      <family val="2"/>
    </font>
    <font>
      <u val="single"/>
      <sz val="8.5"/>
      <color indexed="36"/>
      <name val="Arial Cyr"/>
      <family val="2"/>
    </font>
    <font>
      <sz val="11"/>
      <color indexed="60"/>
      <name val="Calibri"/>
      <family val="2"/>
    </font>
    <font>
      <sz val="10"/>
      <name val="Arial Cyr"/>
      <family val="2"/>
    </font>
    <font>
      <b/>
      <sz val="11"/>
      <color indexed="63"/>
      <name val="Calibri"/>
      <family val="2"/>
    </font>
    <font>
      <sz val="11"/>
      <color indexed="17"/>
      <name val="Calibri"/>
      <family val="2"/>
    </font>
    <font>
      <sz val="11"/>
      <color indexed="52"/>
      <name val="Calibri"/>
      <family val="2"/>
    </font>
    <font>
      <b/>
      <sz val="18"/>
      <color indexed="56"/>
      <name val="Cambria"/>
      <family val="1"/>
    </font>
    <font>
      <sz val="11"/>
      <color indexed="62"/>
      <name val="Calibri"/>
      <family val="2"/>
    </font>
    <font>
      <b/>
      <sz val="15"/>
      <color indexed="56"/>
      <name val="Calibri"/>
      <family val="2"/>
    </font>
    <font>
      <b/>
      <sz val="11"/>
      <color indexed="52"/>
      <name val="Calibri"/>
      <family val="2"/>
    </font>
    <font>
      <sz val="11"/>
      <color indexed="20"/>
      <name val="Calibri"/>
      <family val="2"/>
    </font>
    <font>
      <i/>
      <sz val="8"/>
      <name val="Times New Roman CYR"/>
      <family val="2"/>
    </font>
    <font>
      <sz val="9"/>
      <name val="Times New Roman CYR"/>
      <family val="2"/>
    </font>
    <font>
      <b/>
      <i/>
      <sz val="12"/>
      <name val="Times New Roman CYR"/>
      <family val="0"/>
    </font>
    <font>
      <i/>
      <sz val="12"/>
      <name val="Times New Roman CYR"/>
      <family val="0"/>
    </font>
    <font>
      <i/>
      <sz val="12"/>
      <color indexed="8"/>
      <name val="Times New Roman CYR"/>
      <family val="0"/>
    </font>
    <font>
      <b/>
      <i/>
      <sz val="12"/>
      <color indexed="8"/>
      <name val="Times New Roman CYR"/>
      <family val="0"/>
    </font>
    <font>
      <sz val="10"/>
      <color indexed="8"/>
      <name val="Times New Roman"/>
      <family val="1"/>
    </font>
    <font>
      <b/>
      <sz val="10"/>
      <color indexed="8"/>
      <name val="Times New Roman"/>
      <family val="1"/>
    </font>
    <font>
      <sz val="10"/>
      <color indexed="10"/>
      <name val="Times New Roman"/>
      <family val="1"/>
    </font>
    <font>
      <sz val="14"/>
      <color indexed="10"/>
      <name val="Times New Roman"/>
      <family val="1"/>
    </font>
    <font>
      <sz val="10"/>
      <color indexed="55"/>
      <name val="Times New Roman"/>
      <family val="1"/>
    </font>
    <font>
      <b/>
      <sz val="11"/>
      <color indexed="8"/>
      <name val="Times New Roman"/>
      <family val="1"/>
    </font>
    <font>
      <b/>
      <sz val="9"/>
      <color indexed="8"/>
      <name val="Times New Roman"/>
      <family val="0"/>
    </font>
    <font>
      <sz val="9"/>
      <color indexed="8"/>
      <name val="Times New Roman"/>
      <family val="0"/>
    </font>
    <font>
      <b/>
      <sz val="9"/>
      <color indexed="12"/>
      <name val="Times New Roman"/>
      <family val="0"/>
    </font>
    <font>
      <b/>
      <sz val="10"/>
      <color indexed="8"/>
      <name val="Calibri"/>
      <family val="0"/>
    </font>
    <font>
      <sz val="10"/>
      <color theme="1"/>
      <name val="Times New Roman"/>
      <family val="1"/>
    </font>
    <font>
      <b/>
      <sz val="10"/>
      <color theme="1"/>
      <name val="Times New Roman"/>
      <family val="1"/>
    </font>
    <font>
      <sz val="10"/>
      <color rgb="FFFF0000"/>
      <name val="Times New Roman"/>
      <family val="1"/>
    </font>
    <font>
      <sz val="14"/>
      <color rgb="FFFF0000"/>
      <name val="Times New Roman"/>
      <family val="1"/>
    </font>
    <font>
      <sz val="10"/>
      <color theme="0" tint="-0.24997000396251678"/>
      <name val="Times New Roman"/>
      <family val="1"/>
    </font>
    <font>
      <b/>
      <i/>
      <sz val="12"/>
      <color theme="1"/>
      <name val="Times New Roman CYR"/>
      <family val="0"/>
    </font>
    <font>
      <b/>
      <sz val="11"/>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s>
  <borders count="2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3" fillId="0" borderId="0">
      <alignment horizontal="justify"/>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49" fontId="13" fillId="0" borderId="1">
      <alignment horizontal="left"/>
      <protection/>
    </xf>
    <xf numFmtId="0" fontId="37" fillId="7" borderId="2" applyNumberFormat="0" applyAlignment="0" applyProtection="0"/>
    <xf numFmtId="0" fontId="33" fillId="20" borderId="3" applyNumberFormat="0" applyAlignment="0" applyProtection="0"/>
    <xf numFmtId="0" fontId="39" fillId="20" borderId="2" applyNumberFormat="0" applyAlignment="0" applyProtection="0"/>
    <xf numFmtId="0" fontId="27" fillId="0" borderId="0" applyNumberFormat="0" applyFill="0" applyBorder="0" applyAlignment="0" applyProtection="0"/>
    <xf numFmtId="49" fontId="13" fillId="0" borderId="1">
      <alignment horizontal="center"/>
      <protection/>
    </xf>
    <xf numFmtId="177" fontId="0" fillId="0" borderId="0" applyFont="0" applyFill="0" applyBorder="0" applyAlignment="0" applyProtection="0"/>
    <xf numFmtId="179" fontId="0" fillId="0" borderId="0" applyFont="0" applyFill="0" applyBorder="0" applyAlignment="0" applyProtection="0"/>
    <xf numFmtId="0" fontId="38" fillId="0" borderId="4" applyNumberFormat="0" applyFill="0" applyAlignment="0" applyProtection="0"/>
    <xf numFmtId="0" fontId="23"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8" fillId="0" borderId="0">
      <alignment horizontal="center" vertical="top" wrapText="1"/>
      <protection/>
    </xf>
    <xf numFmtId="0" fontId="29" fillId="0" borderId="1">
      <alignment horizontal="center" vertical="center" wrapText="1"/>
      <protection/>
    </xf>
    <xf numFmtId="0" fontId="26" fillId="0" borderId="0">
      <alignment horizontal="right" vertical="top"/>
      <protection/>
    </xf>
    <xf numFmtId="0" fontId="25" fillId="0" borderId="7" applyNumberFormat="0" applyFill="0" applyAlignment="0" applyProtection="0"/>
    <xf numFmtId="0" fontId="22" fillId="21" borderId="8" applyNumberFormat="0" applyAlignment="0" applyProtection="0"/>
    <xf numFmtId="0" fontId="36" fillId="0" borderId="0" applyNumberFormat="0" applyFill="0" applyBorder="0" applyAlignment="0" applyProtection="0"/>
    <xf numFmtId="0" fontId="31" fillId="22" borderId="0" applyNumberFormat="0" applyBorder="0" applyAlignment="0" applyProtection="0"/>
    <xf numFmtId="0" fontId="13" fillId="0" borderId="0">
      <alignment horizontal="left"/>
      <protection/>
    </xf>
    <xf numFmtId="0" fontId="0" fillId="0" borderId="0">
      <alignment/>
      <protection/>
    </xf>
    <xf numFmtId="0" fontId="30" fillId="0" borderId="0" applyNumberFormat="0" applyFill="0" applyBorder="0" applyAlignment="0" applyProtection="0"/>
    <xf numFmtId="0" fontId="40" fillId="3" borderId="0" applyNumberFormat="0" applyBorder="0" applyAlignment="0" applyProtection="0"/>
    <xf numFmtId="0" fontId="42" fillId="0" borderId="0">
      <alignment horizontal="left"/>
      <protection/>
    </xf>
    <xf numFmtId="49" fontId="41" fillId="0" borderId="0">
      <alignment horizontal="center" vertical="top"/>
      <protection/>
    </xf>
    <xf numFmtId="0" fontId="13" fillId="0" borderId="9">
      <alignment horizontal="center"/>
      <protection/>
    </xf>
    <xf numFmtId="0" fontId="21" fillId="0" borderId="0" applyNumberFormat="0" applyFill="0" applyBorder="0" applyAlignment="0" applyProtection="0"/>
    <xf numFmtId="0" fontId="26" fillId="0" borderId="0">
      <alignment horizontal="right" vertical="top" wrapText="1"/>
      <protection/>
    </xf>
    <xf numFmtId="0" fontId="32" fillId="23" borderId="10" applyNumberFormat="0" applyFont="0" applyAlignment="0" applyProtection="0"/>
    <xf numFmtId="9" fontId="0" fillId="0" borderId="0" applyFont="0" applyFill="0" applyBorder="0" applyAlignment="0" applyProtection="0"/>
    <xf numFmtId="0" fontId="35" fillId="0" borderId="11" applyNumberFormat="0" applyFill="0" applyAlignment="0" applyProtection="0"/>
    <xf numFmtId="0" fontId="13" fillId="0" borderId="1">
      <alignment horizontal="center"/>
      <protection/>
    </xf>
    <xf numFmtId="0" fontId="24" fillId="0" borderId="0" applyNumberFormat="0" applyFill="0" applyBorder="0" applyAlignment="0" applyProtection="0"/>
    <xf numFmtId="0" fontId="26" fillId="0" borderId="0">
      <alignment horizontal="justify"/>
      <protection/>
    </xf>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cellStyleXfs>
  <cellXfs count="112">
    <xf numFmtId="0" fontId="0" fillId="0" borderId="0" xfId="0" applyAlignment="1">
      <alignment/>
    </xf>
    <xf numFmtId="0" fontId="0" fillId="20" borderId="0" xfId="0" applyFill="1" applyAlignment="1" applyProtection="1">
      <alignment/>
      <protection locked="0"/>
    </xf>
    <xf numFmtId="0" fontId="0" fillId="24" borderId="0" xfId="0" applyFill="1" applyAlignment="1" applyProtection="1">
      <alignment/>
      <protection locked="0"/>
    </xf>
    <xf numFmtId="0" fontId="3" fillId="24" borderId="0" xfId="0" applyFont="1" applyFill="1" applyAlignment="1" applyProtection="1">
      <alignment horizontal="right"/>
      <protection locked="0"/>
    </xf>
    <xf numFmtId="0" fontId="0" fillId="20" borderId="0" xfId="0" applyFill="1" applyBorder="1" applyAlignment="1" applyProtection="1">
      <alignment/>
      <protection locked="0"/>
    </xf>
    <xf numFmtId="0" fontId="5" fillId="24" borderId="12" xfId="0" applyFont="1" applyFill="1" applyBorder="1" applyAlignment="1" applyProtection="1">
      <alignment horizontal="left"/>
      <protection locked="0"/>
    </xf>
    <xf numFmtId="0" fontId="0" fillId="24" borderId="13" xfId="0" applyFill="1" applyBorder="1" applyAlignment="1" applyProtection="1">
      <alignment horizontal="center" wrapText="1"/>
      <protection locked="0"/>
    </xf>
    <xf numFmtId="14" fontId="0" fillId="24" borderId="1" xfId="0" applyNumberFormat="1" applyFill="1" applyBorder="1" applyAlignment="1" applyProtection="1">
      <alignment horizontal="center"/>
      <protection locked="0"/>
    </xf>
    <xf numFmtId="14" fontId="6" fillId="24" borderId="1" xfId="0" applyNumberFormat="1" applyFont="1" applyFill="1" applyBorder="1" applyAlignment="1" applyProtection="1">
      <alignment horizontal="center"/>
      <protection locked="0"/>
    </xf>
    <xf numFmtId="0" fontId="0" fillId="24" borderId="13" xfId="0" applyFill="1" applyBorder="1" applyAlignment="1" applyProtection="1">
      <alignment horizontal="left" wrapText="1"/>
      <protection locked="0"/>
    </xf>
    <xf numFmtId="0" fontId="0" fillId="24" borderId="1" xfId="0" applyFill="1" applyBorder="1" applyAlignment="1" applyProtection="1">
      <alignment horizontal="center"/>
      <protection locked="0"/>
    </xf>
    <xf numFmtId="0" fontId="7" fillId="25" borderId="14" xfId="0" applyFont="1" applyFill="1" applyBorder="1" applyAlignment="1" applyProtection="1">
      <alignment horizontal="right" vertical="center" indent="6"/>
      <protection locked="0"/>
    </xf>
    <xf numFmtId="14" fontId="8" fillId="25" borderId="15" xfId="0" applyNumberFormat="1" applyFont="1" applyFill="1" applyBorder="1" applyAlignment="1" applyProtection="1">
      <alignment horizontal="left"/>
      <protection hidden="1"/>
    </xf>
    <xf numFmtId="14" fontId="8" fillId="25" borderId="15" xfId="0" applyNumberFormat="1" applyFont="1" applyFill="1" applyBorder="1" applyAlignment="1" applyProtection="1">
      <alignment horizontal="right"/>
      <protection hidden="1"/>
    </xf>
    <xf numFmtId="0" fontId="9" fillId="20" borderId="0" xfId="0" applyFont="1" applyFill="1" applyBorder="1" applyAlignment="1" applyProtection="1">
      <alignment/>
      <protection locked="0"/>
    </xf>
    <xf numFmtId="0" fontId="9" fillId="20" borderId="0" xfId="0" applyFont="1" applyFill="1" applyAlignment="1" applyProtection="1">
      <alignment/>
      <protection locked="0"/>
    </xf>
    <xf numFmtId="0" fontId="0" fillId="20" borderId="0" xfId="0" applyFont="1" applyFill="1" applyAlignment="1" applyProtection="1">
      <alignment/>
      <protection locked="0"/>
    </xf>
    <xf numFmtId="0" fontId="13" fillId="20" borderId="0" xfId="59" applyFill="1" applyProtection="1">
      <alignment horizontal="left"/>
      <protection locked="0"/>
    </xf>
    <xf numFmtId="0" fontId="18" fillId="20" borderId="0" xfId="0" applyFont="1" applyFill="1" applyAlignment="1" applyProtection="1">
      <alignment/>
      <protection locked="0"/>
    </xf>
    <xf numFmtId="0" fontId="0" fillId="24" borderId="12" xfId="0" applyFill="1" applyBorder="1" applyAlignment="1" applyProtection="1" quotePrefix="1">
      <alignment horizontal="center"/>
      <protection locked="0"/>
    </xf>
    <xf numFmtId="14" fontId="0" fillId="24" borderId="1" xfId="0" applyNumberFormat="1" applyFill="1" applyBorder="1" applyAlignment="1" applyProtection="1" quotePrefix="1">
      <alignment horizontal="center"/>
      <protection locked="0"/>
    </xf>
    <xf numFmtId="14" fontId="6" fillId="24" borderId="1" xfId="60" applyNumberFormat="1" applyFont="1" applyFill="1" applyBorder="1" applyAlignment="1" applyProtection="1">
      <alignment horizontal="center"/>
      <protection locked="0"/>
    </xf>
    <xf numFmtId="0" fontId="0" fillId="20" borderId="0" xfId="0" applyFill="1" applyBorder="1" applyAlignment="1">
      <alignment/>
    </xf>
    <xf numFmtId="0" fontId="57" fillId="20" borderId="0" xfId="0" applyFont="1" applyFill="1" applyAlignment="1" applyProtection="1">
      <alignment/>
      <protection locked="0"/>
    </xf>
    <xf numFmtId="0" fontId="57" fillId="20" borderId="0" xfId="0" applyFont="1" applyFill="1" applyBorder="1" applyAlignment="1" applyProtection="1">
      <alignment/>
      <protection locked="0"/>
    </xf>
    <xf numFmtId="0" fontId="58" fillId="20" borderId="0" xfId="0" applyFont="1" applyFill="1" applyBorder="1" applyAlignment="1" applyProtection="1">
      <alignment vertical="top" wrapText="1"/>
      <protection locked="0"/>
    </xf>
    <xf numFmtId="0" fontId="57" fillId="20" borderId="0" xfId="0" applyFont="1" applyFill="1" applyBorder="1" applyAlignment="1">
      <alignment/>
    </xf>
    <xf numFmtId="178" fontId="57" fillId="20" borderId="0" xfId="0" applyNumberFormat="1" applyFont="1" applyFill="1" applyAlignment="1" applyProtection="1">
      <alignment/>
      <protection locked="0"/>
    </xf>
    <xf numFmtId="0" fontId="58" fillId="20" borderId="0" xfId="0" applyFont="1" applyFill="1" applyAlignment="1" applyProtection="1">
      <alignment/>
      <protection locked="0"/>
    </xf>
    <xf numFmtId="0" fontId="59" fillId="20" borderId="0" xfId="0" applyFont="1" applyFill="1" applyAlignment="1" applyProtection="1">
      <alignment/>
      <protection locked="0"/>
    </xf>
    <xf numFmtId="0" fontId="58" fillId="26" borderId="0" xfId="0" applyFont="1" applyFill="1" applyBorder="1" applyAlignment="1" applyProtection="1">
      <alignment horizontal="center" vertical="center"/>
      <protection locked="0"/>
    </xf>
    <xf numFmtId="0" fontId="7" fillId="25" borderId="16" xfId="0" applyFont="1" applyFill="1" applyBorder="1" applyAlignment="1" applyProtection="1">
      <alignment horizontal="right" vertical="center" indent="6"/>
      <protection locked="0"/>
    </xf>
    <xf numFmtId="0" fontId="60" fillId="25" borderId="17" xfId="0" applyFont="1" applyFill="1" applyBorder="1" applyAlignment="1" applyProtection="1">
      <alignment horizontal="right" vertical="center" indent="6"/>
      <protection locked="0"/>
    </xf>
    <xf numFmtId="0" fontId="60" fillId="25" borderId="18" xfId="0" applyFont="1" applyFill="1" applyBorder="1" applyAlignment="1" applyProtection="1">
      <alignment horizontal="right" vertical="center" indent="6"/>
      <protection locked="0"/>
    </xf>
    <xf numFmtId="14" fontId="8" fillId="25" borderId="19" xfId="0" applyNumberFormat="1" applyFont="1" applyFill="1" applyBorder="1" applyAlignment="1" applyProtection="1">
      <alignment/>
      <protection hidden="1"/>
    </xf>
    <xf numFmtId="14" fontId="8" fillId="25" borderId="20" xfId="0" applyNumberFormat="1" applyFont="1" applyFill="1" applyBorder="1" applyAlignment="1" applyProtection="1">
      <alignment/>
      <protection hidden="1"/>
    </xf>
    <xf numFmtId="14" fontId="8" fillId="25" borderId="21" xfId="0" applyNumberFormat="1" applyFont="1" applyFill="1" applyBorder="1" applyAlignment="1" applyProtection="1">
      <alignment/>
      <protection hidden="1"/>
    </xf>
    <xf numFmtId="0" fontId="0" fillId="20" borderId="0" xfId="0" applyFont="1" applyFill="1" applyAlignment="1" applyProtection="1">
      <alignment/>
      <protection locked="0"/>
    </xf>
    <xf numFmtId="0" fontId="0" fillId="24" borderId="0" xfId="0" applyFont="1" applyFill="1" applyAlignment="1" applyProtection="1">
      <alignment/>
      <protection locked="0"/>
    </xf>
    <xf numFmtId="0" fontId="4" fillId="24" borderId="0" xfId="0" applyFont="1" applyFill="1" applyBorder="1" applyAlignment="1" applyProtection="1">
      <alignment horizontal="center"/>
      <protection locked="0"/>
    </xf>
    <xf numFmtId="14" fontId="0" fillId="24" borderId="1" xfId="0" applyNumberFormat="1" applyFont="1" applyFill="1" applyBorder="1" applyAlignment="1" applyProtection="1" quotePrefix="1">
      <alignment horizontal="center"/>
      <protection locked="0"/>
    </xf>
    <xf numFmtId="178" fontId="6" fillId="25" borderId="1" xfId="0" applyNumberFormat="1" applyFont="1" applyFill="1" applyBorder="1" applyAlignment="1" applyProtection="1">
      <alignment horizontal="center" vertical="center"/>
      <protection hidden="1" locked="0"/>
    </xf>
    <xf numFmtId="14" fontId="8" fillId="25" borderId="22" xfId="0" applyNumberFormat="1" applyFont="1" applyFill="1" applyBorder="1" applyAlignment="1" applyProtection="1">
      <alignment horizontal="right"/>
      <protection hidden="1"/>
    </xf>
    <xf numFmtId="14" fontId="8" fillId="25" borderId="23" xfId="0" applyNumberFormat="1" applyFont="1" applyFill="1" applyBorder="1" applyAlignment="1" applyProtection="1">
      <alignment/>
      <protection hidden="1"/>
    </xf>
    <xf numFmtId="14" fontId="8" fillId="25" borderId="24" xfId="0" applyNumberFormat="1" applyFont="1" applyFill="1" applyBorder="1" applyAlignment="1" applyProtection="1">
      <alignment/>
      <protection hidden="1"/>
    </xf>
    <xf numFmtId="14" fontId="8" fillId="25" borderId="24" xfId="0" applyNumberFormat="1" applyFont="1" applyFill="1" applyBorder="1" applyAlignment="1" applyProtection="1">
      <alignment/>
      <protection hidden="1" locked="0"/>
    </xf>
    <xf numFmtId="14" fontId="8" fillId="25" borderId="25" xfId="0" applyNumberFormat="1" applyFont="1" applyFill="1" applyBorder="1" applyAlignment="1" applyProtection="1">
      <alignment/>
      <protection hidden="1" locked="0"/>
    </xf>
    <xf numFmtId="0" fontId="61" fillId="20" borderId="0" xfId="0" applyFont="1" applyFill="1" applyAlignment="1" applyProtection="1">
      <alignment/>
      <protection hidden="1"/>
    </xf>
    <xf numFmtId="0" fontId="61" fillId="20" borderId="0" xfId="0" applyFont="1" applyFill="1" applyBorder="1" applyAlignment="1" applyProtection="1">
      <alignment/>
      <protection hidden="1"/>
    </xf>
    <xf numFmtId="0" fontId="61" fillId="20" borderId="0" xfId="0" applyFont="1" applyFill="1" applyBorder="1" applyAlignment="1" applyProtection="1">
      <alignment horizontal="right"/>
      <protection hidden="1"/>
    </xf>
    <xf numFmtId="0" fontId="61" fillId="20" borderId="0" xfId="0" applyFont="1" applyFill="1" applyAlignment="1" applyProtection="1">
      <alignment horizontal="right"/>
      <protection hidden="1"/>
    </xf>
    <xf numFmtId="14" fontId="61" fillId="20" borderId="0" xfId="0" applyNumberFormat="1" applyFont="1" applyFill="1" applyAlignment="1" applyProtection="1">
      <alignment/>
      <protection hidden="1"/>
    </xf>
    <xf numFmtId="178" fontId="61" fillId="20" borderId="0" xfId="0" applyNumberFormat="1" applyFont="1" applyFill="1" applyAlignment="1" applyProtection="1">
      <alignment/>
      <protection hidden="1"/>
    </xf>
    <xf numFmtId="178" fontId="61" fillId="20" borderId="0" xfId="0" applyNumberFormat="1" applyFont="1" applyFill="1" applyAlignment="1" applyProtection="1">
      <alignment horizontal="center"/>
      <protection hidden="1"/>
    </xf>
    <xf numFmtId="41" fontId="61" fillId="20" borderId="0" xfId="0" applyNumberFormat="1" applyFont="1" applyFill="1" applyAlignment="1" applyProtection="1">
      <alignment/>
      <protection hidden="1"/>
    </xf>
    <xf numFmtId="14" fontId="61" fillId="20" borderId="0" xfId="0" applyNumberFormat="1" applyFont="1" applyFill="1" applyAlignment="1" applyProtection="1">
      <alignment horizontal="center"/>
      <protection hidden="1"/>
    </xf>
    <xf numFmtId="0" fontId="61" fillId="20" borderId="0" xfId="0" applyFont="1" applyFill="1" applyBorder="1" applyAlignment="1" applyProtection="1">
      <alignment vertical="top" wrapText="1"/>
      <protection hidden="1"/>
    </xf>
    <xf numFmtId="14" fontId="61" fillId="20" borderId="0" xfId="0" applyNumberFormat="1" applyFont="1" applyFill="1" applyAlignment="1" applyProtection="1">
      <alignment horizontal="center" shrinkToFit="1"/>
      <protection locked="0"/>
    </xf>
    <xf numFmtId="178" fontId="61" fillId="20" borderId="0" xfId="0" applyNumberFormat="1" applyFont="1" applyFill="1" applyBorder="1" applyAlignment="1" applyProtection="1">
      <alignment vertical="top" wrapText="1"/>
      <protection hidden="1"/>
    </xf>
    <xf numFmtId="178" fontId="61" fillId="20" borderId="0" xfId="0" applyNumberFormat="1" applyFont="1" applyFill="1" applyBorder="1" applyAlignment="1" applyProtection="1">
      <alignment vertical="center"/>
      <protection hidden="1"/>
    </xf>
    <xf numFmtId="14" fontId="61" fillId="20" borderId="0" xfId="0" applyNumberFormat="1" applyFont="1" applyFill="1" applyBorder="1" applyAlignment="1" applyProtection="1">
      <alignment vertical="center" wrapText="1"/>
      <protection hidden="1"/>
    </xf>
    <xf numFmtId="14" fontId="61" fillId="20" borderId="0" xfId="0" applyNumberFormat="1" applyFont="1" applyFill="1" applyBorder="1" applyAlignment="1" applyProtection="1">
      <alignment vertical="center"/>
      <protection hidden="1"/>
    </xf>
    <xf numFmtId="178" fontId="61" fillId="20" borderId="0" xfId="0" applyNumberFormat="1" applyFont="1" applyFill="1" applyAlignment="1" applyProtection="1">
      <alignment horizontal="center"/>
      <protection locked="0"/>
    </xf>
    <xf numFmtId="0" fontId="61" fillId="20" borderId="0" xfId="0" applyFont="1" applyFill="1" applyAlignment="1" applyProtection="1">
      <alignment/>
      <protection locked="0"/>
    </xf>
    <xf numFmtId="0" fontId="15" fillId="24" borderId="0" xfId="46" applyNumberFormat="1" applyFont="1" applyFill="1" applyBorder="1" applyAlignment="1" applyProtection="1" quotePrefix="1">
      <alignment horizontal="left" wrapText="1" indent="1"/>
      <protection/>
    </xf>
    <xf numFmtId="0" fontId="15" fillId="24" borderId="0" xfId="46" applyNumberFormat="1" applyFont="1" applyFill="1" applyBorder="1" applyAlignment="1" applyProtection="1">
      <alignment horizontal="left" wrapText="1" indent="1"/>
      <protection/>
    </xf>
    <xf numFmtId="0" fontId="15" fillId="24" borderId="0" xfId="46" applyNumberFormat="1" applyFont="1" applyFill="1" applyBorder="1" applyAlignment="1" applyProtection="1" quotePrefix="1">
      <alignment horizontal="left" vertical="center" wrapText="1" indent="1"/>
      <protection/>
    </xf>
    <xf numFmtId="0" fontId="15" fillId="24" borderId="0" xfId="46" applyNumberFormat="1" applyFont="1" applyFill="1" applyBorder="1" applyAlignment="1" applyProtection="1">
      <alignment horizontal="left" vertical="center" wrapText="1" indent="1"/>
      <protection/>
    </xf>
    <xf numFmtId="0" fontId="15" fillId="24" borderId="0" xfId="46" applyNumberFormat="1" applyFont="1" applyFill="1" applyBorder="1" applyAlignment="1" applyProtection="1" quotePrefix="1">
      <alignment horizontal="left" vertical="top" wrapText="1" indent="1"/>
      <protection/>
    </xf>
    <xf numFmtId="0" fontId="15" fillId="24" borderId="0" xfId="46" applyNumberFormat="1" applyFont="1" applyFill="1" applyBorder="1" applyAlignment="1" applyProtection="1">
      <alignment horizontal="left" vertical="top" wrapText="1" indent="1"/>
      <protection/>
    </xf>
    <xf numFmtId="0" fontId="43" fillId="24" borderId="0" xfId="46" applyNumberFormat="1" applyFont="1" applyFill="1" applyBorder="1" applyAlignment="1" applyProtection="1" quotePrefix="1">
      <alignment horizontal="left" vertical="top" wrapText="1"/>
      <protection/>
    </xf>
    <xf numFmtId="0" fontId="44" fillId="24" borderId="0" xfId="46" applyNumberFormat="1" applyFont="1" applyFill="1" applyBorder="1" applyAlignment="1" applyProtection="1" quotePrefix="1">
      <alignment horizontal="left" vertical="top" wrapText="1"/>
      <protection/>
    </xf>
    <xf numFmtId="49" fontId="15" fillId="24" borderId="0" xfId="46" applyNumberFormat="1" applyFont="1" applyFill="1" applyBorder="1" applyAlignment="1" applyProtection="1" quotePrefix="1">
      <alignment horizontal="left" vertical="top" wrapText="1" indent="1"/>
      <protection/>
    </xf>
    <xf numFmtId="49" fontId="15" fillId="24" borderId="0" xfId="46" applyNumberFormat="1" applyFont="1" applyFill="1" applyBorder="1" applyAlignment="1" applyProtection="1">
      <alignment horizontal="left" vertical="top" wrapText="1" indent="1"/>
      <protection/>
    </xf>
    <xf numFmtId="0" fontId="16" fillId="24" borderId="0" xfId="46" applyNumberFormat="1" applyFont="1" applyFill="1" applyBorder="1" applyAlignment="1" applyProtection="1">
      <alignment horizontal="left" vertical="top" wrapText="1" indent="1"/>
      <protection/>
    </xf>
    <xf numFmtId="0" fontId="62" fillId="24" borderId="0" xfId="46" applyNumberFormat="1" applyFont="1" applyFill="1" applyBorder="1" applyAlignment="1" applyProtection="1" quotePrefix="1">
      <alignment horizontal="left" vertical="top" wrapText="1" indent="1"/>
      <protection/>
    </xf>
    <xf numFmtId="0" fontId="17" fillId="24" borderId="0" xfId="46" applyNumberFormat="1" applyFont="1" applyFill="1" applyBorder="1" applyAlignment="1" applyProtection="1">
      <alignment horizontal="left" vertical="top" wrapText="1" indent="1"/>
      <protection/>
    </xf>
    <xf numFmtId="0" fontId="14" fillId="25" borderId="0" xfId="46" applyNumberFormat="1" applyFont="1" applyFill="1" applyBorder="1" applyAlignment="1" applyProtection="1" quotePrefix="1">
      <alignment horizontal="center" vertical="center" wrapText="1"/>
      <protection/>
    </xf>
    <xf numFmtId="0" fontId="14" fillId="25" borderId="0" xfId="46" applyNumberFormat="1" applyFont="1" applyFill="1" applyBorder="1" applyAlignment="1" applyProtection="1">
      <alignment horizontal="center" vertical="center" wrapText="1"/>
      <protection/>
    </xf>
    <xf numFmtId="0" fontId="16" fillId="24" borderId="0" xfId="46" applyNumberFormat="1" applyFont="1" applyFill="1" applyBorder="1" applyAlignment="1" applyProtection="1" quotePrefix="1">
      <alignment horizontal="left" vertical="top" wrapText="1" indent="1"/>
      <protection/>
    </xf>
    <xf numFmtId="0" fontId="16" fillId="24" borderId="0" xfId="46" applyNumberFormat="1" applyFont="1" applyFill="1" applyBorder="1" applyAlignment="1" applyProtection="1" quotePrefix="1">
      <alignment horizontal="left" vertical="top" wrapText="1" indent="1"/>
      <protection/>
    </xf>
    <xf numFmtId="0" fontId="4" fillId="24" borderId="20" xfId="0" applyFont="1" applyFill="1" applyBorder="1" applyAlignment="1" applyProtection="1" quotePrefix="1">
      <alignment horizontal="center"/>
      <protection locked="0"/>
    </xf>
    <xf numFmtId="0" fontId="4" fillId="24" borderId="20" xfId="0" applyFont="1" applyFill="1" applyBorder="1" applyAlignment="1" applyProtection="1">
      <alignment horizontal="center"/>
      <protection locked="0"/>
    </xf>
    <xf numFmtId="14" fontId="4" fillId="24" borderId="20" xfId="0" applyNumberFormat="1" applyFont="1" applyFill="1" applyBorder="1" applyAlignment="1" applyProtection="1">
      <alignment horizontal="center"/>
      <protection locked="0"/>
    </xf>
    <xf numFmtId="178" fontId="6" fillId="24" borderId="12" xfId="0" applyNumberFormat="1" applyFont="1" applyFill="1" applyBorder="1" applyAlignment="1" applyProtection="1">
      <alignment horizontal="center" wrapText="1"/>
      <protection locked="0"/>
    </xf>
    <xf numFmtId="178" fontId="6" fillId="24" borderId="20" xfId="0" applyNumberFormat="1" applyFont="1" applyFill="1" applyBorder="1" applyAlignment="1" applyProtection="1">
      <alignment horizontal="center" wrapText="1"/>
      <protection locked="0"/>
    </xf>
    <xf numFmtId="178" fontId="6" fillId="24" borderId="26" xfId="0" applyNumberFormat="1" applyFont="1" applyFill="1" applyBorder="1" applyAlignment="1" applyProtection="1">
      <alignment horizontal="center" wrapText="1"/>
      <protection locked="0"/>
    </xf>
    <xf numFmtId="0" fontId="2" fillId="24" borderId="0" xfId="0" applyFont="1" applyFill="1" applyAlignment="1" applyProtection="1" quotePrefix="1">
      <alignment horizontal="center"/>
      <protection locked="0"/>
    </xf>
    <xf numFmtId="0" fontId="2" fillId="24" borderId="0" xfId="0" applyFont="1" applyFill="1" applyAlignment="1" applyProtection="1">
      <alignment horizontal="center"/>
      <protection locked="0"/>
    </xf>
    <xf numFmtId="0" fontId="4" fillId="24" borderId="9" xfId="0" applyFont="1" applyFill="1" applyBorder="1" applyAlignment="1" applyProtection="1" quotePrefix="1">
      <alignment horizontal="center"/>
      <protection locked="0"/>
    </xf>
    <xf numFmtId="0" fontId="4" fillId="24" borderId="9" xfId="0" applyFont="1" applyFill="1" applyBorder="1" applyAlignment="1" applyProtection="1">
      <alignment horizontal="center"/>
      <protection locked="0"/>
    </xf>
    <xf numFmtId="0" fontId="3" fillId="24" borderId="13" xfId="0" applyFont="1" applyFill="1" applyBorder="1" applyAlignment="1" applyProtection="1">
      <alignment horizontal="center" wrapText="1"/>
      <protection locked="0"/>
    </xf>
    <xf numFmtId="0" fontId="3" fillId="24" borderId="27" xfId="0" applyFont="1" applyFill="1" applyBorder="1" applyAlignment="1" applyProtection="1">
      <alignment horizontal="center" wrapText="1"/>
      <protection locked="0"/>
    </xf>
    <xf numFmtId="0" fontId="3" fillId="24" borderId="28" xfId="0" applyFont="1" applyFill="1" applyBorder="1" applyAlignment="1" applyProtection="1">
      <alignment horizontal="center" wrapText="1"/>
      <protection locked="0"/>
    </xf>
    <xf numFmtId="0" fontId="3" fillId="24" borderId="13" xfId="0" applyFont="1" applyFill="1" applyBorder="1" applyAlignment="1" applyProtection="1" quotePrefix="1">
      <alignment horizontal="center" wrapText="1"/>
      <protection locked="0"/>
    </xf>
    <xf numFmtId="0" fontId="63" fillId="20" borderId="0" xfId="0" applyFont="1" applyFill="1" applyBorder="1" applyAlignment="1" applyProtection="1">
      <alignment horizontal="left" vertical="top" wrapText="1"/>
      <protection locked="0"/>
    </xf>
    <xf numFmtId="0" fontId="57" fillId="0" borderId="0" xfId="0" applyFont="1" applyAlignment="1">
      <alignment/>
    </xf>
    <xf numFmtId="14" fontId="3" fillId="24" borderId="12" xfId="0" applyNumberFormat="1" applyFont="1" applyFill="1" applyBorder="1" applyAlignment="1" applyProtection="1">
      <alignment horizontal="left" indent="5"/>
      <protection locked="0"/>
    </xf>
    <xf numFmtId="14" fontId="3" fillId="24" borderId="20" xfId="0" applyNumberFormat="1" applyFont="1" applyFill="1" applyBorder="1" applyAlignment="1" applyProtection="1">
      <alignment horizontal="left" indent="5"/>
      <protection locked="0"/>
    </xf>
    <xf numFmtId="14" fontId="3" fillId="24" borderId="26" xfId="0" applyNumberFormat="1" applyFont="1" applyFill="1" applyBorder="1" applyAlignment="1" applyProtection="1">
      <alignment horizontal="left" indent="5"/>
      <protection locked="0"/>
    </xf>
    <xf numFmtId="0" fontId="10" fillId="20" borderId="0" xfId="0" applyFont="1" applyFill="1" applyAlignment="1" applyProtection="1">
      <alignment horizontal="justify" wrapText="1"/>
      <protection locked="0"/>
    </xf>
    <xf numFmtId="178" fontId="11" fillId="20" borderId="0" xfId="0" applyNumberFormat="1" applyFont="1" applyFill="1" applyAlignment="1" applyProtection="1">
      <alignment wrapText="1"/>
      <protection locked="0"/>
    </xf>
    <xf numFmtId="178" fontId="12" fillId="20" borderId="0" xfId="0" applyNumberFormat="1" applyFont="1" applyFill="1" applyAlignment="1" applyProtection="1">
      <alignment wrapText="1"/>
      <protection locked="0"/>
    </xf>
    <xf numFmtId="0" fontId="58" fillId="20" borderId="0" xfId="0" applyFont="1" applyFill="1" applyAlignment="1" applyProtection="1">
      <alignment wrapText="1"/>
      <protection locked="0"/>
    </xf>
    <xf numFmtId="14" fontId="3" fillId="25" borderId="12" xfId="0" applyNumberFormat="1" applyFont="1" applyFill="1" applyBorder="1" applyAlignment="1" applyProtection="1">
      <alignment horizontal="left" indent="5"/>
      <protection hidden="1"/>
    </xf>
    <xf numFmtId="14" fontId="3" fillId="25" borderId="20" xfId="0" applyNumberFormat="1" applyFont="1" applyFill="1" applyBorder="1" applyAlignment="1" applyProtection="1">
      <alignment horizontal="left" indent="5"/>
      <protection hidden="1"/>
    </xf>
    <xf numFmtId="14" fontId="3" fillId="25" borderId="26" xfId="0" applyNumberFormat="1" applyFont="1" applyFill="1" applyBorder="1" applyAlignment="1" applyProtection="1">
      <alignment horizontal="left" indent="5"/>
      <protection hidden="1"/>
    </xf>
    <xf numFmtId="178" fontId="63" fillId="20" borderId="0" xfId="0" applyNumberFormat="1" applyFont="1" applyFill="1" applyAlignment="1" applyProtection="1">
      <alignment horizontal="left" vertical="top" wrapText="1"/>
      <protection locked="0"/>
    </xf>
    <xf numFmtId="178" fontId="63" fillId="20" borderId="0" xfId="0" applyNumberFormat="1" applyFont="1" applyFill="1" applyAlignment="1" applyProtection="1">
      <alignment vertical="top" wrapText="1"/>
      <protection locked="0"/>
    </xf>
    <xf numFmtId="0" fontId="3" fillId="24" borderId="13" xfId="0" applyFont="1" applyFill="1" applyBorder="1" applyAlignment="1" applyProtection="1">
      <alignment horizontal="center" vertical="center" wrapText="1"/>
      <protection locked="0"/>
    </xf>
    <xf numFmtId="0" fontId="3" fillId="24" borderId="27" xfId="0" applyFont="1" applyFill="1" applyBorder="1" applyAlignment="1" applyProtection="1">
      <alignment horizontal="center" vertical="center" wrapText="1"/>
      <protection locked="0"/>
    </xf>
    <xf numFmtId="0" fontId="3" fillId="24" borderId="28" xfId="0" applyFont="1" applyFill="1" applyBorder="1" applyAlignment="1" applyProtection="1">
      <alignment horizontal="center" vertical="center" wrapText="1"/>
      <protection locked="0"/>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бзац" xfId="33"/>
    <cellStyle name="Акцент1" xfId="34"/>
    <cellStyle name="Акцент2" xfId="35"/>
    <cellStyle name="Акцент3" xfId="36"/>
    <cellStyle name="Акцент4" xfId="37"/>
    <cellStyle name="Акцент5" xfId="38"/>
    <cellStyle name="Акцент6" xfId="39"/>
    <cellStyle name="Блок" xfId="40"/>
    <cellStyle name="Ввод " xfId="41"/>
    <cellStyle name="Вывод" xfId="42"/>
    <cellStyle name="Вычисление" xfId="43"/>
    <cellStyle name="Hyperlink" xfId="44"/>
    <cellStyle name="Дата" xfId="45"/>
    <cellStyle name="Currency" xfId="46"/>
    <cellStyle name="Currency [0]" xfId="47"/>
    <cellStyle name="Заголовок 1" xfId="48"/>
    <cellStyle name="Заголовок 2" xfId="49"/>
    <cellStyle name="Заголовок 3" xfId="50"/>
    <cellStyle name="Заголовок 4" xfId="51"/>
    <cellStyle name="ЗаголовокБланка" xfId="52"/>
    <cellStyle name="ЗаголовокТаблицы" xfId="53"/>
    <cellStyle name="ЗвездочкаСноски" xfId="54"/>
    <cellStyle name="Итог" xfId="55"/>
    <cellStyle name="Контрольная ячейка" xfId="56"/>
    <cellStyle name="Название" xfId="57"/>
    <cellStyle name="Нейтральный" xfId="58"/>
    <cellStyle name="Обычный_307600000004" xfId="59"/>
    <cellStyle name="Обычный_Rab_god" xfId="60"/>
    <cellStyle name="Followed Hyperlink" xfId="61"/>
    <cellStyle name="Плохой" xfId="62"/>
    <cellStyle name="Подпись" xfId="63"/>
    <cellStyle name="Подстрочный" xfId="64"/>
    <cellStyle name="ПоляЗаполнения" xfId="65"/>
    <cellStyle name="Пояснение" xfId="66"/>
    <cellStyle name="Приложение" xfId="67"/>
    <cellStyle name="Примечание" xfId="68"/>
    <cellStyle name="Percent" xfId="69"/>
    <cellStyle name="Связанная ячейка" xfId="70"/>
    <cellStyle name="Табличный" xfId="71"/>
    <cellStyle name="Текст предупреждения" xfId="72"/>
    <cellStyle name="ТекстСноски"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11</xdr:row>
      <xdr:rowOff>47625</xdr:rowOff>
    </xdr:from>
    <xdr:to>
      <xdr:col>20</xdr:col>
      <xdr:colOff>457200</xdr:colOff>
      <xdr:row>17</xdr:row>
      <xdr:rowOff>76200</xdr:rowOff>
    </xdr:to>
    <xdr:sp>
      <xdr:nvSpPr>
        <xdr:cNvPr id="1" name="Rectangle 4"/>
        <xdr:cNvSpPr>
          <a:spLocks/>
        </xdr:cNvSpPr>
      </xdr:nvSpPr>
      <xdr:spPr>
        <a:xfrm>
          <a:off x="6705600" y="7381875"/>
          <a:ext cx="4581525" cy="3019425"/>
        </a:xfrm>
        <a:prstGeom prst="rect">
          <a:avLst/>
        </a:prstGeom>
        <a:solidFill>
          <a:srgbClr val="FFFFFF"/>
        </a:solidFill>
        <a:ln w="38100" cmpd="dbl">
          <a:solidFill>
            <a:srgbClr val="0000FF"/>
          </a:solidFill>
          <a:headEnd type="none"/>
          <a:tailEnd type="none"/>
        </a:ln>
      </xdr:spPr>
      <xdr:txBody>
        <a:bodyPr vertOverflow="clip" wrap="square" lIns="27432" tIns="22860" rIns="0" bIns="0"/>
        <a:p>
          <a:pPr algn="l">
            <a:defRPr/>
          </a:pPr>
          <a:r>
            <a:rPr lang="en-US" cap="none" sz="900" b="1" i="0" u="none" baseline="0">
              <a:solidFill>
                <a:srgbClr val="000000"/>
              </a:solidFill>
              <a:latin typeface="Times New Roman"/>
              <a:ea typeface="Times New Roman"/>
              <a:cs typeface="Times New Roman"/>
            </a:rPr>
            <a:t>Примечание</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Если кнопки не срабатывают,</a:t>
          </a:r>
          <a:r>
            <a:rPr lang="en-US" cap="none" sz="900" b="0" i="0" u="none" baseline="0">
              <a:solidFill>
                <a:srgbClr val="000000"/>
              </a:solidFill>
              <a:latin typeface="Times New Roman"/>
              <a:ea typeface="Times New Roman"/>
              <a:cs typeface="Times New Roman"/>
            </a:rPr>
            <a:t> необходимо снять высокую защиту макросов. Для этого следует выполнить следующие действия.
</a:t>
          </a:r>
          <a:r>
            <a:rPr lang="en-US" cap="none" sz="900" b="1" i="0" u="none" baseline="0">
              <a:solidFill>
                <a:srgbClr val="0000FF"/>
              </a:solidFill>
              <a:latin typeface="Times New Roman"/>
              <a:ea typeface="Times New Roman"/>
              <a:cs typeface="Times New Roman"/>
            </a:rPr>
            <a:t>В Excel-2003:</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выбрать команду "Сервис" → "Параметры"; 
</a:t>
          </a:r>
          <a:r>
            <a:rPr lang="en-US" cap="none" sz="900" b="0" i="0" u="none" baseline="0">
              <a:solidFill>
                <a:srgbClr val="000000"/>
              </a:solidFill>
              <a:latin typeface="Times New Roman"/>
              <a:ea typeface="Times New Roman"/>
              <a:cs typeface="Times New Roman"/>
            </a:rPr>
            <a:t>- в выпадающем окне выбрать "Безопасность" → "Безопасность макросов".
</a:t>
          </a:r>
          <a:r>
            <a:rPr lang="en-US" cap="none" sz="900" b="0" i="0" u="none" baseline="0">
              <a:solidFill>
                <a:srgbClr val="000000"/>
              </a:solidFill>
              <a:latin typeface="Times New Roman"/>
              <a:ea typeface="Times New Roman"/>
              <a:cs typeface="Times New Roman"/>
            </a:rPr>
            <a:t>Если стоит высокий или очень высокий уровень безопасности, то отметить среднюю или низкую;
</a:t>
          </a:r>
          <a:r>
            <a:rPr lang="en-US" cap="none" sz="900" b="0" i="0" u="none" baseline="0">
              <a:solidFill>
                <a:srgbClr val="000000"/>
              </a:solidFill>
              <a:latin typeface="Times New Roman"/>
              <a:ea typeface="Times New Roman"/>
              <a:cs typeface="Times New Roman"/>
            </a:rPr>
            <a:t>- нажать "Ок", еще раз "Ок";
</a:t>
          </a:r>
          <a:r>
            <a:rPr lang="en-US" cap="none" sz="1000" b="1" i="0" u="none" baseline="0">
              <a:solidFill>
                <a:srgbClr val="000000"/>
              </a:solidFill>
            </a:rPr>
            <a:t>-</a:t>
          </a:r>
          <a:r>
            <a:rPr lang="en-US" cap="none" sz="900" b="1" i="0" u="none" baseline="0">
              <a:solidFill>
                <a:srgbClr val="000000"/>
              </a:solidFill>
              <a:latin typeface="Times New Roman"/>
              <a:ea typeface="Times New Roman"/>
              <a:cs typeface="Times New Roman"/>
            </a:rPr>
            <a:t> закрыть файл, сохранив все внесенные изменения, и открыть его еще раз.</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FF"/>
              </a:solidFill>
              <a:latin typeface="Times New Roman"/>
              <a:ea typeface="Times New Roman"/>
              <a:cs typeface="Times New Roman"/>
            </a:rPr>
            <a:t>Для Excel-2007 (и выше):
</a:t>
          </a:r>
          <a:r>
            <a:rPr lang="en-US" cap="none" sz="900" b="0" i="0" u="none" baseline="0">
              <a:solidFill>
                <a:srgbClr val="000000"/>
              </a:solidFill>
              <a:latin typeface="Times New Roman"/>
              <a:ea typeface="Times New Roman"/>
              <a:cs typeface="Times New Roman"/>
            </a:rPr>
            <a:t>- нажмите кнопку </a:t>
          </a:r>
          <a:r>
            <a:rPr lang="en-US" cap="none" sz="900" b="1" i="0" u="none" baseline="0">
              <a:solidFill>
                <a:srgbClr val="000000"/>
              </a:solidFill>
              <a:latin typeface="Times New Roman"/>
              <a:ea typeface="Times New Roman"/>
              <a:cs typeface="Times New Roman"/>
            </a:rPr>
            <a:t>"Office" ("Файл")</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нажмите кнопку </a:t>
          </a:r>
          <a:r>
            <a:rPr lang="en-US" cap="none" sz="900" b="1" i="0" u="none" baseline="0">
              <a:solidFill>
                <a:srgbClr val="000000"/>
              </a:solidFill>
              <a:latin typeface="Times New Roman"/>
              <a:ea typeface="Times New Roman"/>
              <a:cs typeface="Times New Roman"/>
            </a:rPr>
            <a:t>"Параметры Excel"</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выберите строку</a:t>
          </a:r>
          <a:r>
            <a:rPr lang="en-US" cap="none" sz="900" b="1" i="0" u="none" baseline="0">
              <a:solidFill>
                <a:srgbClr val="000000"/>
              </a:solidFill>
              <a:latin typeface="Times New Roman"/>
              <a:ea typeface="Times New Roman"/>
              <a:cs typeface="Times New Roman"/>
            </a:rPr>
            <a:t> "Центр управления безопасностью"</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нажмите кнопку</a:t>
          </a:r>
          <a:r>
            <a:rPr lang="en-US" cap="none" sz="900" b="1" i="0" u="none" baseline="0">
              <a:solidFill>
                <a:srgbClr val="000000"/>
              </a:solidFill>
              <a:latin typeface="Times New Roman"/>
              <a:ea typeface="Times New Roman"/>
              <a:cs typeface="Times New Roman"/>
            </a:rPr>
            <a:t> "Параметры центра управления безопасностью"</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слева выберите строку </a:t>
          </a:r>
          <a:r>
            <a:rPr lang="en-US" cap="none" sz="900" b="1" i="0" u="none" baseline="0">
              <a:solidFill>
                <a:srgbClr val="000000"/>
              </a:solidFill>
              <a:latin typeface="Times New Roman"/>
              <a:ea typeface="Times New Roman"/>
              <a:cs typeface="Times New Roman"/>
            </a:rPr>
            <a:t>"Параметры ActiveX"</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справа отметьте точкой пункт</a:t>
          </a:r>
          <a:r>
            <a:rPr lang="en-US" cap="none" sz="900" b="1" i="0" u="none" baseline="0">
              <a:solidFill>
                <a:srgbClr val="000000"/>
              </a:solidFill>
              <a:latin typeface="Times New Roman"/>
              <a:ea typeface="Times New Roman"/>
              <a:cs typeface="Times New Roman"/>
            </a:rPr>
            <a:t> "Включить все элементы управления без ограничений и запросов"</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слева выберите строку </a:t>
          </a:r>
          <a:r>
            <a:rPr lang="en-US" cap="none" sz="900" b="1" i="0" u="none" baseline="0">
              <a:solidFill>
                <a:srgbClr val="000000"/>
              </a:solidFill>
              <a:latin typeface="Times New Roman"/>
              <a:ea typeface="Times New Roman"/>
              <a:cs typeface="Times New Roman"/>
            </a:rPr>
            <a:t>"Параметры макросов"</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справа отметьте точкой пункт </a:t>
          </a:r>
          <a:r>
            <a:rPr lang="en-US" cap="none" sz="900" b="1" i="0" u="none" baseline="0">
              <a:solidFill>
                <a:srgbClr val="000000"/>
              </a:solidFill>
              <a:latin typeface="Times New Roman"/>
              <a:ea typeface="Times New Roman"/>
              <a:cs typeface="Times New Roman"/>
            </a:rPr>
            <a:t>"Включить все макросы"</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закройте файл, сохранив все изменения, и откройте его еще раз. </a:t>
          </a:r>
          <a:r>
            <a:rPr lang="en-US" cap="none" sz="9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200025</xdr:rowOff>
    </xdr:from>
    <xdr:ext cx="3076575" cy="285750"/>
    <xdr:grpSp>
      <xdr:nvGrpSpPr>
        <xdr:cNvPr id="1" name="Group 29"/>
        <xdr:cNvGrpSpPr>
          <a:grpSpLocks/>
        </xdr:cNvGrpSpPr>
      </xdr:nvGrpSpPr>
      <xdr:grpSpPr>
        <a:xfrm>
          <a:off x="6143625" y="1990725"/>
          <a:ext cx="3076575" cy="285750"/>
          <a:chOff x="634" y="220"/>
          <a:chExt cx="323" cy="30"/>
        </a:xfrm>
        <a:solidFill>
          <a:srgbClr val="FFFFFF"/>
        </a:solidFill>
      </xdr:grpSpPr>
      <xdr:pic>
        <xdr:nvPicPr>
          <xdr:cNvPr id="2" name="Picture 3"/>
          <xdr:cNvPicPr preferRelativeResize="1">
            <a:picLocks noChangeAspect="0"/>
          </xdr:cNvPicPr>
        </xdr:nvPicPr>
        <xdr:blipFill>
          <a:blip r:embed="rId1"/>
          <a:stretch>
            <a:fillRect/>
          </a:stretch>
        </xdr:blipFill>
        <xdr:spPr>
          <a:xfrm>
            <a:off x="634" y="220"/>
            <a:ext cx="30" cy="30"/>
          </a:xfrm>
          <a:prstGeom prst="rect">
            <a:avLst/>
          </a:prstGeom>
          <a:noFill/>
          <a:ln w="9525" cmpd="sng">
            <a:noFill/>
          </a:ln>
        </xdr:spPr>
      </xdr:pic>
      <xdr:pic>
        <xdr:nvPicPr>
          <xdr:cNvPr id="3" name="Picture 4"/>
          <xdr:cNvPicPr preferRelativeResize="1">
            <a:picLocks noChangeAspect="0"/>
          </xdr:cNvPicPr>
        </xdr:nvPicPr>
        <xdr:blipFill>
          <a:blip r:embed="rId2"/>
          <a:stretch>
            <a:fillRect/>
          </a:stretch>
        </xdr:blipFill>
        <xdr:spPr>
          <a:xfrm>
            <a:off x="674" y="221"/>
            <a:ext cx="30" cy="28"/>
          </a:xfrm>
          <a:prstGeom prst="rect">
            <a:avLst/>
          </a:prstGeom>
          <a:noFill/>
          <a:ln w="9525" cmpd="sng">
            <a:noFill/>
          </a:ln>
        </xdr:spPr>
      </xdr:pic>
      <xdr:pic>
        <xdr:nvPicPr>
          <xdr:cNvPr id="4" name="Picture 26"/>
          <xdr:cNvPicPr preferRelativeResize="1">
            <a:picLocks noChangeAspect="0"/>
          </xdr:cNvPicPr>
        </xdr:nvPicPr>
        <xdr:blipFill>
          <a:blip r:embed="rId3"/>
          <a:stretch>
            <a:fillRect/>
          </a:stretch>
        </xdr:blipFill>
        <xdr:spPr>
          <a:xfrm>
            <a:off x="720" y="223"/>
            <a:ext cx="237" cy="26"/>
          </a:xfrm>
          <a:prstGeom prst="rect">
            <a:avLst/>
          </a:prstGeom>
          <a:noFill/>
          <a:ln w="9525" cmpd="sng">
            <a:noFill/>
          </a:ln>
        </xdr:spPr>
      </xdr:pic>
    </xdr:grpSp>
    <xdr:clientData fLocksWithSheet="0" fPrintsWithSheet="0"/>
  </xdr:oneCellAnchor>
  <xdr:oneCellAnchor>
    <xdr:from>
      <xdr:col>10</xdr:col>
      <xdr:colOff>0</xdr:colOff>
      <xdr:row>22</xdr:row>
      <xdr:rowOff>0</xdr:rowOff>
    </xdr:from>
    <xdr:ext cx="3105150" cy="323850"/>
    <xdr:grpSp>
      <xdr:nvGrpSpPr>
        <xdr:cNvPr id="5" name="Group 31"/>
        <xdr:cNvGrpSpPr>
          <a:grpSpLocks/>
        </xdr:cNvGrpSpPr>
      </xdr:nvGrpSpPr>
      <xdr:grpSpPr>
        <a:xfrm>
          <a:off x="6143625" y="3762375"/>
          <a:ext cx="3105150" cy="323850"/>
          <a:chOff x="637" y="396"/>
          <a:chExt cx="326" cy="34"/>
        </a:xfrm>
        <a:solidFill>
          <a:srgbClr val="FFFFFF"/>
        </a:solidFill>
      </xdr:grpSpPr>
      <xdr:pic>
        <xdr:nvPicPr>
          <xdr:cNvPr id="6" name="Picture 7"/>
          <xdr:cNvPicPr preferRelativeResize="1">
            <a:picLocks noChangeAspect="0"/>
          </xdr:cNvPicPr>
        </xdr:nvPicPr>
        <xdr:blipFill>
          <a:blip r:embed="rId1"/>
          <a:stretch>
            <a:fillRect/>
          </a:stretch>
        </xdr:blipFill>
        <xdr:spPr>
          <a:xfrm>
            <a:off x="637" y="400"/>
            <a:ext cx="30" cy="30"/>
          </a:xfrm>
          <a:prstGeom prst="rect">
            <a:avLst/>
          </a:prstGeom>
          <a:noFill/>
          <a:ln w="9525" cmpd="sng">
            <a:noFill/>
          </a:ln>
        </xdr:spPr>
      </xdr:pic>
      <xdr:pic>
        <xdr:nvPicPr>
          <xdr:cNvPr id="7" name="Picture 8"/>
          <xdr:cNvPicPr preferRelativeResize="1">
            <a:picLocks noChangeAspect="0"/>
          </xdr:cNvPicPr>
        </xdr:nvPicPr>
        <xdr:blipFill>
          <a:blip r:embed="rId4"/>
          <a:stretch>
            <a:fillRect/>
          </a:stretch>
        </xdr:blipFill>
        <xdr:spPr>
          <a:xfrm>
            <a:off x="675" y="399"/>
            <a:ext cx="30" cy="30"/>
          </a:xfrm>
          <a:prstGeom prst="rect">
            <a:avLst/>
          </a:prstGeom>
          <a:noFill/>
          <a:ln w="9525" cmpd="sng">
            <a:noFill/>
          </a:ln>
        </xdr:spPr>
      </xdr:pic>
      <xdr:pic>
        <xdr:nvPicPr>
          <xdr:cNvPr id="8" name="Picture 28"/>
          <xdr:cNvPicPr preferRelativeResize="1">
            <a:picLocks noChangeAspect="0"/>
          </xdr:cNvPicPr>
        </xdr:nvPicPr>
        <xdr:blipFill>
          <a:blip r:embed="rId5"/>
          <a:stretch>
            <a:fillRect/>
          </a:stretch>
        </xdr:blipFill>
        <xdr:spPr>
          <a:xfrm>
            <a:off x="720" y="396"/>
            <a:ext cx="243" cy="26"/>
          </a:xfrm>
          <a:prstGeom prst="rect">
            <a:avLst/>
          </a:prstGeom>
          <a:noFill/>
          <a:ln w="9525" cmpd="sng">
            <a:noFill/>
          </a:ln>
        </xdr:spPr>
      </xdr:pic>
    </xdr:grpSp>
    <xdr:clientData fLocksWithSheet="0" fPrintsWithSheet="0"/>
  </xdr:oneCellAnchor>
  <xdr:twoCellAnchor>
    <xdr:from>
      <xdr:col>9</xdr:col>
      <xdr:colOff>152400</xdr:colOff>
      <xdr:row>1</xdr:row>
      <xdr:rowOff>38100</xdr:rowOff>
    </xdr:from>
    <xdr:to>
      <xdr:col>15</xdr:col>
      <xdr:colOff>19050</xdr:colOff>
      <xdr:row>10</xdr:row>
      <xdr:rowOff>19050</xdr:rowOff>
    </xdr:to>
    <xdr:sp>
      <xdr:nvSpPr>
        <xdr:cNvPr id="9" name="Rectangle 45"/>
        <xdr:cNvSpPr>
          <a:spLocks/>
        </xdr:cNvSpPr>
      </xdr:nvSpPr>
      <xdr:spPr>
        <a:xfrm>
          <a:off x="5753100" y="123825"/>
          <a:ext cx="3162300" cy="1685925"/>
        </a:xfrm>
        <a:prstGeom prst="rect">
          <a:avLst/>
        </a:prstGeom>
        <a:solidFill>
          <a:srgbClr val="FFFFFF"/>
        </a:solidFill>
        <a:ln w="38100" cmpd="dbl">
          <a:solidFill>
            <a:srgbClr val="0000FF"/>
          </a:solidFill>
          <a:headEnd type="none"/>
          <a:tailEnd type="none"/>
        </a:ln>
      </xdr:spPr>
      <xdr:txBody>
        <a:bodyPr vertOverflow="clip" wrap="square" lIns="27432" tIns="22860" rIns="0" bIns="0"/>
        <a:p>
          <a:pPr algn="l">
            <a:defRPr/>
          </a:pPr>
          <a:r>
            <a:rPr lang="en-US" cap="none" sz="900" b="1" i="0" u="none" baseline="0">
              <a:solidFill>
                <a:srgbClr val="000000"/>
              </a:solidFill>
              <a:latin typeface="Times New Roman"/>
              <a:ea typeface="Times New Roman"/>
              <a:cs typeface="Times New Roman"/>
            </a:rPr>
            <a:t>Примечание
</a:t>
          </a:r>
          <a:r>
            <a:rPr lang="en-US" cap="none" sz="900" b="0" i="0" u="none" baseline="0">
              <a:solidFill>
                <a:srgbClr val="000000"/>
              </a:solidFill>
              <a:latin typeface="Times New Roman"/>
              <a:ea typeface="Times New Roman"/>
              <a:cs typeface="Times New Roman"/>
            </a:rPr>
            <a:t>Расчет продолжительности рабочего года (365 или 366 дней) зависит от того, какой продолжительности был бы рабочий год, если бы он не прерывался (в частности, отпуском по уходу за ребенком до достижения им трехлетнего возраста).
</a:t>
          </a:r>
          <a:r>
            <a:rPr lang="en-US" cap="none" sz="900" b="1" i="0" u="none" baseline="0">
              <a:solidFill>
                <a:srgbClr val="000000"/>
              </a:solidFill>
              <a:latin typeface="Times New Roman"/>
              <a:ea typeface="Times New Roman"/>
              <a:cs typeface="Times New Roman"/>
            </a:rPr>
            <a:t>Пример</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Рабочий год начинается 14.07.2018 и заканчивается 13.07.2019. Его продолжительность - 365 дней.
</a:t>
          </a:r>
          <a:r>
            <a:rPr lang="en-US" cap="none" sz="900" b="0" i="0" u="none" baseline="0">
              <a:solidFill>
                <a:srgbClr val="000000"/>
              </a:solidFill>
              <a:latin typeface="Times New Roman"/>
              <a:ea typeface="Times New Roman"/>
              <a:cs typeface="Times New Roman"/>
            </a:rPr>
            <a:t>Рабочий год начинается 14.07.2019 и заканчивается 13.07.2020. Его продолжительность - 366 дней, т.к. в него включается февраль високосного 2020 г. (в феврале - 29 дней).</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tabColor indexed="10"/>
  </sheetPr>
  <dimension ref="B2:L15"/>
  <sheetViews>
    <sheetView tabSelected="1" zoomScale="124" zoomScaleNormal="124" zoomScalePageLayoutView="0" workbookViewId="0" topLeftCell="A10">
      <selection activeCell="R10" sqref="R10"/>
    </sheetView>
  </sheetViews>
  <sheetFormatPr defaultColWidth="9.33203125" defaultRowHeight="12.75"/>
  <cols>
    <col min="1" max="1" width="1.171875" style="17" customWidth="1"/>
    <col min="2" max="10" width="10.83203125" style="17" customWidth="1"/>
    <col min="11" max="11" width="15.16015625" style="17" customWidth="1"/>
    <col min="12" max="12" width="1.0078125" style="17" customWidth="1"/>
    <col min="13" max="16384" width="9.33203125" style="17" customWidth="1"/>
  </cols>
  <sheetData>
    <row r="1" ht="6" customHeight="1"/>
    <row r="2" spans="2:11" ht="18.75" customHeight="1">
      <c r="B2" s="77" t="s">
        <v>18</v>
      </c>
      <c r="C2" s="78"/>
      <c r="D2" s="78"/>
      <c r="E2" s="78"/>
      <c r="F2" s="78"/>
      <c r="G2" s="78"/>
      <c r="H2" s="78"/>
      <c r="I2" s="78"/>
      <c r="J2" s="78"/>
      <c r="K2" s="78"/>
    </row>
    <row r="3" spans="2:11" ht="18.75" customHeight="1">
      <c r="B3" s="78"/>
      <c r="C3" s="78"/>
      <c r="D3" s="78"/>
      <c r="E3" s="78"/>
      <c r="F3" s="78"/>
      <c r="G3" s="78"/>
      <c r="H3" s="78"/>
      <c r="I3" s="78"/>
      <c r="J3" s="78"/>
      <c r="K3" s="78"/>
    </row>
    <row r="4" spans="2:11" ht="21.75" customHeight="1">
      <c r="B4" s="78"/>
      <c r="C4" s="78"/>
      <c r="D4" s="78"/>
      <c r="E4" s="78"/>
      <c r="F4" s="78"/>
      <c r="G4" s="78"/>
      <c r="H4" s="78"/>
      <c r="I4" s="78"/>
      <c r="J4" s="78"/>
      <c r="K4" s="78"/>
    </row>
    <row r="5" spans="2:11" ht="34.5" customHeight="1">
      <c r="B5" s="64" t="s">
        <v>0</v>
      </c>
      <c r="C5" s="65"/>
      <c r="D5" s="65"/>
      <c r="E5" s="65"/>
      <c r="F5" s="65"/>
      <c r="G5" s="65"/>
      <c r="H5" s="65"/>
      <c r="I5" s="65"/>
      <c r="J5" s="65"/>
      <c r="K5" s="65"/>
    </row>
    <row r="6" spans="2:11" ht="48" customHeight="1">
      <c r="B6" s="66" t="s">
        <v>22</v>
      </c>
      <c r="C6" s="67"/>
      <c r="D6" s="67"/>
      <c r="E6" s="67"/>
      <c r="F6" s="67"/>
      <c r="G6" s="67"/>
      <c r="H6" s="67"/>
      <c r="I6" s="67"/>
      <c r="J6" s="67"/>
      <c r="K6" s="67"/>
    </row>
    <row r="7" spans="2:11" ht="39" customHeight="1">
      <c r="B7" s="68" t="s">
        <v>19</v>
      </c>
      <c r="C7" s="69"/>
      <c r="D7" s="69"/>
      <c r="E7" s="69"/>
      <c r="F7" s="69"/>
      <c r="G7" s="69"/>
      <c r="H7" s="69"/>
      <c r="I7" s="69"/>
      <c r="J7" s="69"/>
      <c r="K7" s="69"/>
    </row>
    <row r="8" spans="2:11" ht="56.25" customHeight="1">
      <c r="B8" s="72" t="s">
        <v>23</v>
      </c>
      <c r="C8" s="73"/>
      <c r="D8" s="73"/>
      <c r="E8" s="73"/>
      <c r="F8" s="73"/>
      <c r="G8" s="73"/>
      <c r="H8" s="73"/>
      <c r="I8" s="73"/>
      <c r="J8" s="73"/>
      <c r="K8" s="73"/>
    </row>
    <row r="9" spans="2:11" ht="204.75" customHeight="1">
      <c r="B9" s="79" t="s">
        <v>27</v>
      </c>
      <c r="C9" s="69"/>
      <c r="D9" s="69"/>
      <c r="E9" s="69"/>
      <c r="F9" s="69"/>
      <c r="G9" s="69"/>
      <c r="H9" s="69"/>
      <c r="I9" s="69"/>
      <c r="J9" s="69"/>
      <c r="K9" s="69"/>
    </row>
    <row r="10" spans="2:11" ht="106.5" customHeight="1">
      <c r="B10" s="80" t="s">
        <v>28</v>
      </c>
      <c r="C10" s="69"/>
      <c r="D10" s="69"/>
      <c r="E10" s="69"/>
      <c r="F10" s="69"/>
      <c r="G10" s="69"/>
      <c r="H10" s="69"/>
      <c r="I10" s="69"/>
      <c r="J10" s="69"/>
      <c r="K10" s="69"/>
    </row>
    <row r="11" spans="2:11" ht="23.25" customHeight="1">
      <c r="B11" s="74" t="s">
        <v>24</v>
      </c>
      <c r="C11" s="69"/>
      <c r="D11" s="69"/>
      <c r="E11" s="69"/>
      <c r="F11" s="69"/>
      <c r="G11" s="69"/>
      <c r="H11" s="69"/>
      <c r="I11" s="69"/>
      <c r="J11" s="69"/>
      <c r="K11" s="69"/>
    </row>
    <row r="12" spans="2:11" ht="74.25" customHeight="1">
      <c r="B12" s="70" t="s">
        <v>30</v>
      </c>
      <c r="C12" s="71"/>
      <c r="D12" s="71"/>
      <c r="E12" s="71"/>
      <c r="F12" s="71"/>
      <c r="G12" s="71"/>
      <c r="H12" s="71"/>
      <c r="I12" s="71"/>
      <c r="J12" s="71"/>
      <c r="K12" s="71"/>
    </row>
    <row r="13" spans="2:11" ht="38.25" customHeight="1">
      <c r="B13" s="68" t="s">
        <v>29</v>
      </c>
      <c r="C13" s="69"/>
      <c r="D13" s="69"/>
      <c r="E13" s="69"/>
      <c r="F13" s="69"/>
      <c r="G13" s="69"/>
      <c r="H13" s="69"/>
      <c r="I13" s="69"/>
      <c r="J13" s="69"/>
      <c r="K13" s="69"/>
    </row>
    <row r="14" spans="2:12" ht="40.5" customHeight="1">
      <c r="B14" s="74" t="s">
        <v>25</v>
      </c>
      <c r="C14" s="69"/>
      <c r="D14" s="69"/>
      <c r="E14" s="69"/>
      <c r="F14" s="69"/>
      <c r="G14" s="69"/>
      <c r="H14" s="69"/>
      <c r="I14" s="69"/>
      <c r="J14" s="69"/>
      <c r="K14" s="69"/>
      <c r="L14" s="18"/>
    </row>
    <row r="15" spans="2:11" ht="57" customHeight="1">
      <c r="B15" s="75" t="s">
        <v>26</v>
      </c>
      <c r="C15" s="76"/>
      <c r="D15" s="76"/>
      <c r="E15" s="76"/>
      <c r="F15" s="76"/>
      <c r="G15" s="76"/>
      <c r="H15" s="76"/>
      <c r="I15" s="76"/>
      <c r="J15" s="76"/>
      <c r="K15" s="76"/>
    </row>
  </sheetData>
  <sheetProtection sheet="1" formatCells="0" formatColumns="0" formatRows="0" insertColumns="0" insertRows="0" insertHyperlinks="0" deleteColumns="0" deleteRows="0" sort="0" autoFilter="0" pivotTables="0"/>
  <mergeCells count="12">
    <mergeCell ref="B15:K15"/>
    <mergeCell ref="B2:K4"/>
    <mergeCell ref="B9:K9"/>
    <mergeCell ref="B10:K10"/>
    <mergeCell ref="B11:K11"/>
    <mergeCell ref="B13:K13"/>
    <mergeCell ref="B5:K5"/>
    <mergeCell ref="B6:K6"/>
    <mergeCell ref="B7:K7"/>
    <mergeCell ref="B12:K12"/>
    <mergeCell ref="B8:K8"/>
    <mergeCell ref="B14:K14"/>
  </mergeCells>
  <printOptions/>
  <pageMargins left="0.2" right="0.2" top="0.98" bottom="0.98"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tabColor indexed="15"/>
  </sheetPr>
  <dimension ref="A2:AD35"/>
  <sheetViews>
    <sheetView zoomScalePageLayoutView="0" workbookViewId="0" topLeftCell="A1">
      <selection activeCell="T21" sqref="T21"/>
    </sheetView>
  </sheetViews>
  <sheetFormatPr defaultColWidth="9.33203125" defaultRowHeight="12.75"/>
  <cols>
    <col min="1" max="1" width="3.66015625" style="1" customWidth="1"/>
    <col min="2" max="2" width="34.33203125" style="1" customWidth="1"/>
    <col min="3" max="3" width="20" style="1" customWidth="1"/>
    <col min="4" max="4" width="23.16015625" style="1" customWidth="1"/>
    <col min="5" max="5" width="16.83203125" style="37" customWidth="1"/>
    <col min="6" max="9" width="10.83203125" style="47" hidden="1" customWidth="1"/>
    <col min="10" max="10" width="9.5" style="63" customWidth="1"/>
    <col min="11" max="11" width="10.83203125" style="23" customWidth="1"/>
    <col min="12" max="17" width="9.33203125" style="23" customWidth="1"/>
    <col min="18" max="16384" width="9.33203125" style="1" customWidth="1"/>
  </cols>
  <sheetData>
    <row r="1" ht="6.75" customHeight="1"/>
    <row r="2" spans="12:30" ht="12.75">
      <c r="L2" s="24"/>
      <c r="M2" s="24"/>
      <c r="N2" s="24"/>
      <c r="O2" s="24"/>
      <c r="P2" s="24"/>
      <c r="Q2" s="24"/>
      <c r="R2" s="14"/>
      <c r="S2" s="14"/>
      <c r="T2" s="14"/>
      <c r="U2" s="15"/>
      <c r="V2" s="16"/>
      <c r="W2" s="16"/>
      <c r="X2" s="15"/>
      <c r="Y2" s="15"/>
      <c r="Z2" s="15"/>
      <c r="AA2" s="15"/>
      <c r="AB2" s="16"/>
      <c r="AC2" s="16"/>
      <c r="AD2" s="16"/>
    </row>
    <row r="3" spans="2:30" ht="23.25">
      <c r="B3" s="87" t="s">
        <v>1</v>
      </c>
      <c r="C3" s="88"/>
      <c r="D3" s="88"/>
      <c r="E3" s="88"/>
      <c r="L3" s="25"/>
      <c r="M3" s="26"/>
      <c r="N3" s="26"/>
      <c r="O3" s="26"/>
      <c r="P3" s="26"/>
      <c r="Q3" s="26"/>
      <c r="R3" s="22"/>
      <c r="S3" s="14"/>
      <c r="T3" s="14"/>
      <c r="U3" s="15"/>
      <c r="V3" s="16"/>
      <c r="W3" s="16"/>
      <c r="X3" s="15"/>
      <c r="Y3" s="15"/>
      <c r="Z3" s="15"/>
      <c r="AA3" s="15"/>
      <c r="AB3" s="16"/>
      <c r="AC3" s="16"/>
      <c r="AD3" s="16"/>
    </row>
    <row r="4" spans="2:30" ht="12.75">
      <c r="B4" s="2"/>
      <c r="C4" s="2"/>
      <c r="D4" s="2"/>
      <c r="E4" s="38"/>
      <c r="L4" s="26"/>
      <c r="M4" s="26"/>
      <c r="N4" s="26"/>
      <c r="O4" s="26"/>
      <c r="P4" s="26"/>
      <c r="Q4" s="26"/>
      <c r="R4" s="22"/>
      <c r="S4" s="14"/>
      <c r="T4" s="14"/>
      <c r="U4" s="15"/>
      <c r="V4" s="16"/>
      <c r="W4" s="16"/>
      <c r="X4" s="15"/>
      <c r="Y4" s="15"/>
      <c r="Z4" s="15"/>
      <c r="AA4" s="15"/>
      <c r="AB4" s="16"/>
      <c r="AC4" s="16"/>
      <c r="AD4" s="16"/>
    </row>
    <row r="5" spans="2:30" ht="15" customHeight="1">
      <c r="B5" s="3" t="s">
        <v>2</v>
      </c>
      <c r="C5" s="89" t="s">
        <v>3</v>
      </c>
      <c r="D5" s="90"/>
      <c r="E5" s="39"/>
      <c r="F5" s="48"/>
      <c r="L5" s="26"/>
      <c r="M5" s="26"/>
      <c r="N5" s="26"/>
      <c r="O5" s="26"/>
      <c r="P5" s="26"/>
      <c r="Q5" s="26"/>
      <c r="R5" s="22"/>
      <c r="S5" s="14"/>
      <c r="T5" s="14"/>
      <c r="U5" s="15"/>
      <c r="V5" s="16"/>
      <c r="W5" s="16"/>
      <c r="X5" s="15"/>
      <c r="Y5" s="15"/>
      <c r="Z5" s="15"/>
      <c r="AA5" s="15"/>
      <c r="AB5" s="16"/>
      <c r="AC5" s="16"/>
      <c r="AD5" s="16"/>
    </row>
    <row r="6" spans="2:30" ht="15" customHeight="1">
      <c r="B6" s="3" t="s">
        <v>4</v>
      </c>
      <c r="C6" s="82" t="s">
        <v>5</v>
      </c>
      <c r="D6" s="82"/>
      <c r="E6" s="39"/>
      <c r="F6" s="49"/>
      <c r="G6" s="50"/>
      <c r="L6" s="24"/>
      <c r="M6" s="24"/>
      <c r="N6" s="24"/>
      <c r="O6" s="100"/>
      <c r="P6" s="100"/>
      <c r="Q6" s="100"/>
      <c r="R6" s="100"/>
      <c r="S6" s="100"/>
      <c r="T6" s="100"/>
      <c r="U6" s="15"/>
      <c r="V6" s="16"/>
      <c r="W6" s="16"/>
      <c r="X6" s="15"/>
      <c r="Y6" s="15"/>
      <c r="Z6" s="15"/>
      <c r="AA6" s="15"/>
      <c r="AB6" s="16"/>
      <c r="AC6" s="16"/>
      <c r="AD6" s="16"/>
    </row>
    <row r="7" spans="2:30" ht="15" customHeight="1">
      <c r="B7" s="3" t="s">
        <v>6</v>
      </c>
      <c r="C7" s="81" t="s">
        <v>7</v>
      </c>
      <c r="D7" s="82"/>
      <c r="E7" s="39"/>
      <c r="F7" s="49"/>
      <c r="G7" s="50"/>
      <c r="L7" s="24"/>
      <c r="M7" s="95"/>
      <c r="N7" s="96"/>
      <c r="O7" s="96"/>
      <c r="P7" s="96"/>
      <c r="Q7" s="96"/>
      <c r="R7" s="14"/>
      <c r="S7" s="14"/>
      <c r="T7" s="14"/>
      <c r="U7" s="15"/>
      <c r="V7" s="16"/>
      <c r="W7" s="16"/>
      <c r="X7" s="15"/>
      <c r="Y7" s="15"/>
      <c r="Z7" s="15"/>
      <c r="AA7" s="15"/>
      <c r="AB7" s="16"/>
      <c r="AC7" s="16"/>
      <c r="AD7" s="16"/>
    </row>
    <row r="8" spans="2:30" ht="15" customHeight="1">
      <c r="B8" s="3" t="s">
        <v>8</v>
      </c>
      <c r="C8" s="83" t="s">
        <v>9</v>
      </c>
      <c r="D8" s="82"/>
      <c r="E8" s="39"/>
      <c r="F8" s="48"/>
      <c r="K8" s="29"/>
      <c r="L8" s="24"/>
      <c r="M8" s="96"/>
      <c r="N8" s="96"/>
      <c r="O8" s="96"/>
      <c r="P8" s="96"/>
      <c r="Q8" s="96"/>
      <c r="S8" s="14"/>
      <c r="T8" s="14"/>
      <c r="U8" s="15"/>
      <c r="V8" s="16"/>
      <c r="W8" s="16"/>
      <c r="X8" s="15"/>
      <c r="Y8" s="15"/>
      <c r="Z8" s="15"/>
      <c r="AA8" s="15"/>
      <c r="AB8" s="16"/>
      <c r="AC8" s="16"/>
      <c r="AD8" s="16"/>
    </row>
    <row r="9" spans="2:17" ht="12.75">
      <c r="B9" s="2"/>
      <c r="C9" s="2"/>
      <c r="D9" s="2"/>
      <c r="E9" s="38"/>
      <c r="L9" s="30"/>
      <c r="M9" s="96"/>
      <c r="N9" s="96"/>
      <c r="O9" s="96"/>
      <c r="P9" s="96"/>
      <c r="Q9" s="96"/>
    </row>
    <row r="10" spans="2:5" ht="12.75">
      <c r="B10" s="2"/>
      <c r="C10" s="2"/>
      <c r="D10" s="2"/>
      <c r="E10" s="38"/>
    </row>
    <row r="11" spans="1:8" ht="17.25" customHeight="1">
      <c r="A11" s="4"/>
      <c r="B11" s="5" t="s">
        <v>20</v>
      </c>
      <c r="C11" s="97">
        <v>42714</v>
      </c>
      <c r="D11" s="98"/>
      <c r="E11" s="99"/>
      <c r="G11" s="51">
        <f>IF(C11="",0,IF(H11=0,DATE(YEAR($C$11)+1,MONTH($C$11),DAY($C$11)-1),H11))</f>
        <v>45117</v>
      </c>
      <c r="H11" s="51">
        <f>IF(G18=0,0,MAX(I19:I22)+$F$27)</f>
        <v>45117</v>
      </c>
    </row>
    <row r="12" spans="1:18" ht="13.5" customHeight="1">
      <c r="A12" s="4"/>
      <c r="B12" s="91" t="s">
        <v>10</v>
      </c>
      <c r="C12" s="92"/>
      <c r="D12" s="92"/>
      <c r="E12" s="93"/>
      <c r="F12" s="52"/>
      <c r="G12" s="52"/>
      <c r="H12" s="53"/>
      <c r="I12" s="53"/>
      <c r="J12" s="62"/>
      <c r="K12" s="27"/>
      <c r="L12" s="107"/>
      <c r="M12" s="108"/>
      <c r="N12" s="108"/>
      <c r="O12" s="108"/>
      <c r="P12" s="108"/>
      <c r="Q12" s="108"/>
      <c r="R12" s="108"/>
    </row>
    <row r="13" spans="1:18" ht="15" customHeight="1">
      <c r="A13" s="4"/>
      <c r="B13" s="6" t="s">
        <v>11</v>
      </c>
      <c r="C13" s="19" t="s">
        <v>12</v>
      </c>
      <c r="D13" s="20" t="s">
        <v>13</v>
      </c>
      <c r="E13" s="40" t="s">
        <v>14</v>
      </c>
      <c r="F13" s="51"/>
      <c r="G13" s="51"/>
      <c r="H13" s="53"/>
      <c r="I13" s="53"/>
      <c r="J13" s="62"/>
      <c r="K13" s="27"/>
      <c r="L13" s="108"/>
      <c r="M13" s="108"/>
      <c r="N13" s="108"/>
      <c r="O13" s="108"/>
      <c r="P13" s="108"/>
      <c r="Q13" s="108"/>
      <c r="R13" s="108"/>
    </row>
    <row r="14" spans="1:14" ht="15" customHeight="1">
      <c r="A14" s="4"/>
      <c r="B14" s="6" t="s">
        <v>11</v>
      </c>
      <c r="C14" s="21"/>
      <c r="D14" s="21"/>
      <c r="E14" s="41">
        <f>IF(OR(D14="",C14=""),0,D14-C14+1)</f>
        <v>0</v>
      </c>
      <c r="F14" s="52">
        <f>IF(E14=0,0,IF(H14&gt;14,E14,H14))</f>
        <v>0</v>
      </c>
      <c r="G14" s="52">
        <f>IF(OR(F14=0,F14&lt;=14),0,F14-14)</f>
        <v>0</v>
      </c>
      <c r="H14" s="54">
        <f>I14-$C$14+1</f>
        <v>45118</v>
      </c>
      <c r="I14" s="55">
        <f>$G$11</f>
        <v>45117</v>
      </c>
      <c r="J14" s="62"/>
      <c r="K14" s="27"/>
      <c r="L14" s="27"/>
      <c r="M14" s="27"/>
      <c r="N14" s="27"/>
    </row>
    <row r="15" spans="1:19" ht="15" customHeight="1">
      <c r="A15" s="4"/>
      <c r="B15" s="6" t="s">
        <v>11</v>
      </c>
      <c r="C15" s="8"/>
      <c r="D15" s="8"/>
      <c r="E15" s="41">
        <f>IF(OR(D15="",C15=""),0,D15-C15+1)</f>
        <v>0</v>
      </c>
      <c r="F15" s="52">
        <f>IF(E15=0,0,IF(H15&gt;14,SUM($E$14:E15),H15))</f>
        <v>0</v>
      </c>
      <c r="G15" s="52">
        <f>IF(OR(F15=0,F15&lt;=14),0,F15-14)</f>
        <v>0</v>
      </c>
      <c r="H15" s="54">
        <f>I15-$C$14+1</f>
        <v>45118</v>
      </c>
      <c r="I15" s="55">
        <f>$G$11+G14</f>
        <v>45117</v>
      </c>
      <c r="J15" s="62"/>
      <c r="K15" s="27"/>
      <c r="L15" s="102"/>
      <c r="M15" s="102"/>
      <c r="N15" s="102"/>
      <c r="O15" s="102"/>
      <c r="P15" s="102"/>
      <c r="Q15" s="102"/>
      <c r="R15" s="102"/>
      <c r="S15" s="102"/>
    </row>
    <row r="16" spans="1:19" ht="15" customHeight="1" hidden="1">
      <c r="A16" s="4"/>
      <c r="B16" s="6" t="s">
        <v>11</v>
      </c>
      <c r="C16" s="8"/>
      <c r="D16" s="8"/>
      <c r="E16" s="41">
        <f>IF(OR(D16="",C16=""),0,D16-C16+1)</f>
        <v>0</v>
      </c>
      <c r="F16" s="52"/>
      <c r="G16" s="52">
        <f>IF(OR(F16=0,F16&lt;=14),0,F16-14)</f>
        <v>0</v>
      </c>
      <c r="H16" s="54">
        <f>I16-$C$14+1</f>
        <v>1</v>
      </c>
      <c r="I16" s="55"/>
      <c r="J16" s="62"/>
      <c r="K16" s="27"/>
      <c r="L16" s="101"/>
      <c r="M16" s="101"/>
      <c r="N16" s="101"/>
      <c r="O16" s="101"/>
      <c r="P16" s="101"/>
      <c r="Q16" s="101"/>
      <c r="R16" s="101"/>
      <c r="S16" s="101"/>
    </row>
    <row r="17" spans="1:19" ht="19.5" customHeight="1">
      <c r="A17" s="4"/>
      <c r="B17" s="109" t="s">
        <v>15</v>
      </c>
      <c r="C17" s="110"/>
      <c r="D17" s="110"/>
      <c r="E17" s="111"/>
      <c r="F17" s="52"/>
      <c r="G17" s="52">
        <f>MAX($G$14:G16)</f>
        <v>0</v>
      </c>
      <c r="H17" s="54"/>
      <c r="I17" s="51">
        <f>$G$11+G17</f>
        <v>45117</v>
      </c>
      <c r="L17" s="101"/>
      <c r="M17" s="101"/>
      <c r="N17" s="101"/>
      <c r="O17" s="101"/>
      <c r="P17" s="101"/>
      <c r="Q17" s="101"/>
      <c r="R17" s="101"/>
      <c r="S17" s="101"/>
    </row>
    <row r="18" spans="1:19" ht="15" customHeight="1">
      <c r="A18" s="4"/>
      <c r="B18" s="9"/>
      <c r="C18" s="10" t="s">
        <v>12</v>
      </c>
      <c r="D18" s="7" t="s">
        <v>13</v>
      </c>
      <c r="E18" s="40" t="s">
        <v>14</v>
      </c>
      <c r="F18" s="51"/>
      <c r="G18" s="51">
        <f>IF(MAX($D$19:$D$22)=0,0,MAX($D$19:$D22))</f>
        <v>45095</v>
      </c>
      <c r="H18" s="53"/>
      <c r="I18" s="53"/>
      <c r="J18" s="62"/>
      <c r="K18" s="27"/>
      <c r="L18" s="101"/>
      <c r="M18" s="101"/>
      <c r="N18" s="101"/>
      <c r="O18" s="101"/>
      <c r="P18" s="101"/>
      <c r="Q18" s="101"/>
      <c r="R18" s="101"/>
      <c r="S18" s="101"/>
    </row>
    <row r="19" spans="1:14" ht="15" customHeight="1">
      <c r="A19" s="4"/>
      <c r="B19" s="6" t="s">
        <v>11</v>
      </c>
      <c r="C19" s="8">
        <v>42931</v>
      </c>
      <c r="D19" s="8">
        <v>43921</v>
      </c>
      <c r="E19" s="41">
        <f>IF(OR(D19="",C19=""),0,D19-C19+1)</f>
        <v>991</v>
      </c>
      <c r="F19" s="52">
        <f>IF($C19="",0,$C19-$C$11)</f>
        <v>217</v>
      </c>
      <c r="G19" s="47">
        <f>IF(E19=0,0,DATE(YEAR($C$11)+1,MONTH($C$11),DAY($C$11))-DATE(YEAR($C$11),MONTH($C$11),DAY($C$11)))</f>
        <v>365</v>
      </c>
      <c r="H19" s="56">
        <f>IF(G19-F19&gt;0,G19-F19,0)</f>
        <v>148</v>
      </c>
      <c r="I19" s="57">
        <f>IF(C19="",0,DATE(YEAR($D19),MONTH($D19),DAY($D19)+H19))</f>
        <v>44069</v>
      </c>
      <c r="K19" s="25"/>
      <c r="L19" s="27"/>
      <c r="N19" s="27"/>
    </row>
    <row r="20" spans="1:14" ht="15" customHeight="1">
      <c r="A20" s="4"/>
      <c r="B20" s="6" t="s">
        <v>11</v>
      </c>
      <c r="C20" s="8">
        <v>44048</v>
      </c>
      <c r="D20" s="8">
        <v>45095</v>
      </c>
      <c r="E20" s="41">
        <f>IF(OR(D20="",C20=""),0,D20-C20+1)</f>
        <v>1048</v>
      </c>
      <c r="F20" s="58">
        <f>IF(C20=0,0,IF(I19&lt;C20,C20-I19-1,0))</f>
        <v>0</v>
      </c>
      <c r="G20" s="47">
        <f>IF(E20=0,0,IF(I19&lt;C20,DATE(YEAR(I19)+1,MONTH(I19),DAY(I19))-DATE(YEAR(I19),MONTH(I19),DAY(I19)),DATE(YEAR($C$11)+1,MONTH($C$11),DAY($C$11))-DATE(YEAR($C$11),MONTH($C$11),DAY($C$11))))</f>
        <v>365</v>
      </c>
      <c r="H20" s="56">
        <f>IF(G20-F20&gt;0,G20-F20,0)</f>
        <v>365</v>
      </c>
      <c r="I20" s="57">
        <f>IF(C20="",0,IF(F20=0,DATE(YEAR($D20),MONTH($D20),DAY($D20)+J20),DATE(YEAR($D20),MONTH($D20),DAY($D20)+H20)))</f>
        <v>45117</v>
      </c>
      <c r="J20" s="62">
        <f>IF(AND(C20&gt;0,I19&gt;C20),I19-C20+1,0)</f>
        <v>22</v>
      </c>
      <c r="K20" s="27"/>
      <c r="L20" s="27"/>
      <c r="N20" s="27"/>
    </row>
    <row r="21" spans="1:14" ht="15" customHeight="1">
      <c r="A21" s="4"/>
      <c r="B21" s="6" t="s">
        <v>11</v>
      </c>
      <c r="C21" s="8"/>
      <c r="D21" s="8"/>
      <c r="E21" s="41">
        <f>IF(OR(D21="",C21=""),0,D21-C21+1)</f>
        <v>0</v>
      </c>
      <c r="F21" s="58">
        <f>IF(C21=0,0,IF(I20&lt;C21,C21-I20-1,0))</f>
        <v>0</v>
      </c>
      <c r="G21" s="47">
        <f>IF(E21=0,0,IF(I20&lt;C21,DATE(YEAR(I20)+1,MONTH(I20),DAY(I20))-DATE(YEAR(I20),MONTH(I20),DAY(I20)),DATE(YEAR($C$11)+1,MONTH($C$11),DAY($C$11))-DATE(YEAR($C$11),MONTH($C$11),DAY($C$11))))</f>
        <v>0</v>
      </c>
      <c r="H21" s="56">
        <f>IF(G21-F21&gt;0,G21-F21,0)</f>
        <v>0</v>
      </c>
      <c r="I21" s="57">
        <f>IF(C21="",0,IF(F21=0,DATE(YEAR($D21),MONTH($D21),DAY($D21)+J21),DATE(YEAR($D21),MONTH($D21),DAY($D21)+H21)))</f>
        <v>0</v>
      </c>
      <c r="J21" s="62">
        <f>IF(AND(C21&gt;0,I20&gt;C21),I20-C21+1,0)</f>
        <v>0</v>
      </c>
      <c r="K21" s="27"/>
      <c r="L21" s="27"/>
      <c r="N21" s="27"/>
    </row>
    <row r="22" spans="1:14" ht="15" customHeight="1" hidden="1">
      <c r="A22" s="4"/>
      <c r="B22" s="6" t="s">
        <v>11</v>
      </c>
      <c r="C22" s="8"/>
      <c r="D22" s="8"/>
      <c r="E22" s="41">
        <f>IF(OR(D22="",C22=""),0,D22-C22+1)</f>
        <v>0</v>
      </c>
      <c r="F22" s="58">
        <f>IF(C22=0,0,IF(I21&lt;C22,C22-I21-1,0))</f>
        <v>0</v>
      </c>
      <c r="G22" s="47">
        <f>IF(E22=0,0,IF(#REF!&lt;C22,DATE(YEAR(#REF!)+1,MONTH(#REF!),DAY(#REF!))-DATE(YEAR(#REF!),MONTH(#REF!),DAY(#REF!)),DATE(YEAR($C$11)+1,MONTH($C$11),DAY($C$11))-DATE(YEAR($C$11),MONTH($C$11),DAY($C$11))))</f>
        <v>0</v>
      </c>
      <c r="H22" s="56">
        <f>IF(G22-F22&gt;0,G22-F22,0)</f>
        <v>0</v>
      </c>
      <c r="I22" s="57">
        <f>IF(C22="",0,DATE(YEAR($D22),MONTH($D22),DAY($D22)+H22))</f>
        <v>0</v>
      </c>
      <c r="J22" s="62">
        <f>IF(AND(C22&gt;0,I21&gt;C22),I21-C22,0)</f>
        <v>0</v>
      </c>
      <c r="K22" s="27"/>
      <c r="L22" s="27"/>
      <c r="N22" s="27"/>
    </row>
    <row r="23" spans="1:14" ht="12" customHeight="1">
      <c r="A23" s="4"/>
      <c r="B23" s="94" t="s">
        <v>17</v>
      </c>
      <c r="C23" s="92"/>
      <c r="D23" s="92"/>
      <c r="E23" s="93"/>
      <c r="F23" s="58"/>
      <c r="G23" s="53"/>
      <c r="H23" s="53"/>
      <c r="J23" s="62"/>
      <c r="K23" s="27"/>
      <c r="L23" s="27"/>
      <c r="M23" s="27"/>
      <c r="N23" s="27"/>
    </row>
    <row r="24" spans="1:14" ht="15" customHeight="1">
      <c r="A24" s="4"/>
      <c r="B24" s="6" t="s">
        <v>11</v>
      </c>
      <c r="C24" s="84">
        <v>0</v>
      </c>
      <c r="D24" s="85"/>
      <c r="E24" s="86"/>
      <c r="F24" s="52">
        <f>IF(C24&gt;0,C24,0)</f>
        <v>0</v>
      </c>
      <c r="G24" s="52"/>
      <c r="H24" s="53"/>
      <c r="I24" s="53"/>
      <c r="J24" s="62"/>
      <c r="K24" s="27"/>
      <c r="L24" s="27"/>
      <c r="M24" s="27"/>
      <c r="N24" s="27"/>
    </row>
    <row r="25" spans="1:14" ht="15" customHeight="1">
      <c r="A25" s="4"/>
      <c r="B25" s="6" t="s">
        <v>11</v>
      </c>
      <c r="C25" s="84">
        <v>0</v>
      </c>
      <c r="D25" s="85"/>
      <c r="E25" s="86"/>
      <c r="F25" s="52">
        <f>IF(C25&gt;0,C25,0)</f>
        <v>0</v>
      </c>
      <c r="G25" s="52"/>
      <c r="H25" s="53"/>
      <c r="I25" s="53"/>
      <c r="J25" s="62"/>
      <c r="K25" s="27"/>
      <c r="L25" s="27"/>
      <c r="M25" s="27"/>
      <c r="N25" s="27"/>
    </row>
    <row r="26" spans="1:14" ht="15" customHeight="1" hidden="1">
      <c r="A26" s="4"/>
      <c r="B26" s="6" t="s">
        <v>11</v>
      </c>
      <c r="C26" s="84">
        <v>0</v>
      </c>
      <c r="D26" s="85"/>
      <c r="E26" s="86"/>
      <c r="F26" s="52">
        <f>IF(C26&gt;0,C26,0)</f>
        <v>0</v>
      </c>
      <c r="G26" s="52"/>
      <c r="H26" s="53"/>
      <c r="I26" s="53"/>
      <c r="J26" s="62"/>
      <c r="K26" s="27"/>
      <c r="L26" s="27"/>
      <c r="M26" s="27"/>
      <c r="N26" s="27"/>
    </row>
    <row r="27" spans="1:11" ht="18" customHeight="1">
      <c r="A27" s="4"/>
      <c r="B27" s="5" t="s">
        <v>21</v>
      </c>
      <c r="C27" s="104">
        <f>IF(H27=0,"",H27+F27)</f>
        <v>45117</v>
      </c>
      <c r="D27" s="105"/>
      <c r="E27" s="106"/>
      <c r="F27" s="59">
        <f>SUM($F$24:$F26)</f>
        <v>0</v>
      </c>
      <c r="G27" s="60"/>
      <c r="H27" s="60">
        <f>IF($G$18=0,$I$17,$I$17+$G$17)</f>
        <v>45117</v>
      </c>
      <c r="I27" s="61"/>
      <c r="K27" s="28">
        <f>IF(K28&lt;&gt;"","ВНИМАНИЕ!","")</f>
      </c>
    </row>
    <row r="28" spans="1:16" ht="12.75" hidden="1">
      <c r="A28" s="4"/>
      <c r="B28" s="2"/>
      <c r="C28" s="2"/>
      <c r="D28" s="2"/>
      <c r="E28" s="38"/>
      <c r="K28" s="103"/>
      <c r="L28" s="103"/>
      <c r="M28" s="103"/>
      <c r="N28" s="103"/>
      <c r="O28" s="103"/>
      <c r="P28" s="103"/>
    </row>
    <row r="29" spans="2:16" ht="12.75" hidden="1">
      <c r="B29" s="2"/>
      <c r="C29" s="2"/>
      <c r="D29" s="2"/>
      <c r="E29" s="38"/>
      <c r="K29" s="103"/>
      <c r="L29" s="103"/>
      <c r="M29" s="103"/>
      <c r="N29" s="103"/>
      <c r="O29" s="103"/>
      <c r="P29" s="103"/>
    </row>
    <row r="30" spans="2:16" ht="13.5" thickBot="1">
      <c r="B30" s="2"/>
      <c r="C30" s="2"/>
      <c r="D30" s="2"/>
      <c r="E30" s="38"/>
      <c r="K30" s="103"/>
      <c r="L30" s="103"/>
      <c r="M30" s="103"/>
      <c r="N30" s="103"/>
      <c r="O30" s="103"/>
      <c r="P30" s="103"/>
    </row>
    <row r="31" spans="2:5" ht="18" customHeight="1" thickBot="1">
      <c r="B31" s="11" t="s">
        <v>16</v>
      </c>
      <c r="C31" s="12">
        <f>IF(C11="","",$C$11)</f>
        <v>42714</v>
      </c>
      <c r="D31" s="13">
        <f>$C$27</f>
        <v>45117</v>
      </c>
      <c r="E31" s="42"/>
    </row>
    <row r="32" spans="2:5" ht="18.75" hidden="1">
      <c r="B32" s="31">
        <f>IF(COUNTIF(F19:F22,"&gt;0")&gt;1,"Рабочий год:","")</f>
      </c>
      <c r="C32" s="34">
        <f>IF(COUNTIF($F$19:$F$22,"&gt;0")&gt;1,$C$11,"")</f>
      </c>
      <c r="D32" s="34">
        <f>IF(COUNTIF($F$19:$F$22,"&gt;0")&gt;1,I19,"")</f>
      </c>
      <c r="E32" s="43"/>
    </row>
    <row r="33" spans="2:5" ht="18.75" hidden="1">
      <c r="B33" s="32"/>
      <c r="C33" s="35">
        <f>IF(AND(COUNTIF($F$19:$F$22,"&gt;0")&gt;1,I20&gt;0),D32+1,"")</f>
      </c>
      <c r="D33" s="35">
        <f>IF(AND(COUNTIF($F$19:$F$22,"&gt;0")&gt;1,I20&gt;0),I20,"")</f>
      </c>
      <c r="E33" s="44"/>
    </row>
    <row r="34" spans="2:5" ht="18.75" hidden="1">
      <c r="B34" s="32"/>
      <c r="C34" s="35">
        <f>IF(AND(COUNTIF($F$19:$F$22,"&gt;0")&gt;1,I21&gt;0),D33+1,"")</f>
      </c>
      <c r="D34" s="35">
        <f>IF(AND(COUNTIF($F$19:$F$22,"&gt;0")&gt;1,I21&gt;0),I21,"")</f>
      </c>
      <c r="E34" s="45"/>
    </row>
    <row r="35" spans="2:5" ht="19.5" hidden="1" thickBot="1">
      <c r="B35" s="33"/>
      <c r="C35" s="36">
        <f>IF(AND(COUNTIF($F$19:$F$22,"&gt;0")&gt;1,I22&gt;0),D34+1,"")</f>
      </c>
      <c r="D35" s="36">
        <f>IF(AND(COUNTIF($F$19:$F$22,"&gt;0")&gt;1,I22&gt;0),I22,"")</f>
      </c>
      <c r="E35" s="46"/>
    </row>
  </sheetData>
  <sheetProtection sheet="1" formatCells="0" formatColumns="0" formatRows="0" insertColumns="0" insertRows="0" insertHyperlinks="0" deleteColumns="0" deleteRows="0" sort="0" autoFilter="0" pivotTables="0"/>
  <mergeCells count="20">
    <mergeCell ref="M7:Q9"/>
    <mergeCell ref="C11:E11"/>
    <mergeCell ref="O6:T6"/>
    <mergeCell ref="L16:S16"/>
    <mergeCell ref="L15:S15"/>
    <mergeCell ref="K28:P30"/>
    <mergeCell ref="C27:E27"/>
    <mergeCell ref="L12:R13"/>
    <mergeCell ref="L17:S18"/>
    <mergeCell ref="B17:E17"/>
    <mergeCell ref="C7:D7"/>
    <mergeCell ref="C8:D8"/>
    <mergeCell ref="C26:E26"/>
    <mergeCell ref="C24:E24"/>
    <mergeCell ref="B3:E3"/>
    <mergeCell ref="C5:D5"/>
    <mergeCell ref="C6:D6"/>
    <mergeCell ref="C25:E25"/>
    <mergeCell ref="B12:E12"/>
    <mergeCell ref="B23:E23"/>
  </mergeCells>
  <dataValidations count="3">
    <dataValidation allowBlank="1" showInputMessage="1" showErrorMessage="1" promptTitle="Внимание!" prompt="Проверьте правильность вводимой даты. Она не должна быть позже даты окончания рабочего года." sqref="C19:C22"/>
    <dataValidation errorStyle="warning" type="date" allowBlank="1" showInputMessage="1" showErrorMessage="1" errorTitle="Внимание!" error="Проверьте правильность вводимой даты. Она не попадает в диапазон рабочего года." sqref="C15:C16">
      <formula1>$C$11</formula1>
      <formula2>$C$27</formula2>
    </dataValidation>
    <dataValidation errorStyle="warning" type="date" allowBlank="1" showInputMessage="1" showErrorMessage="1" error="Проверьте правильность вводимой даты. Она не попадает в диапазон рабочего года.&#10;" sqref="C14">
      <formula1>$D$11</formula1>
      <formula2>$D$42</formula2>
    </dataValidation>
  </dataValidations>
  <printOptions/>
  <pageMargins left="0.75" right="0.75" top="1" bottom="1" header="0.5" footer="0.5"/>
  <pageSetup horizontalDpi="200" verticalDpi="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UR_SPECTR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Маевская С.</dc:creator>
  <cp:keywords/>
  <dc:description/>
  <cp:lastModifiedBy>Сафонова Татьяна Владимировна</cp:lastModifiedBy>
  <cp:lastPrinted>2012-07-18T14:05:39Z</cp:lastPrinted>
  <dcterms:created xsi:type="dcterms:W3CDTF">2012-04-06T11:29:32Z</dcterms:created>
  <dcterms:modified xsi:type="dcterms:W3CDTF">2023-09-14T07:04:21Z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KSOProductBuildVer">
    <vt:lpwstr>1049-10.1.0.5490</vt:lpwstr>
  </property>
</Properties>
</file>