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335" windowWidth="11325" windowHeight="8835" activeTab="0"/>
  </bookViews>
  <sheets>
    <sheet name="Рекомендации" sheetId="1" r:id="rId1"/>
    <sheet name="Расчет" sheetId="2" r:id="rId2"/>
    <sheet name="Итоги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s">#REF!</definedName>
    <definedName name="YN3" localSheetId="0">'[5]ТН-2 (альбомн)'!#REF!</definedName>
    <definedName name="YN3">'[1]ТН-2 (альбомн)'!#REF!</definedName>
    <definedName name="Z_FAF265C5_9D0B_4DD6_B8D6_863AD2B67266_.wvu.PrintArea" localSheetId="0" hidden="1">'Рекомендации'!$B$2:$K$9</definedName>
    <definedName name="Адресаты">'[7]Служебный'!$B$3:$B$7</definedName>
    <definedName name="ВидПоВопросам">'[7]Служебный'!$D$3:$D$10</definedName>
    <definedName name="ВидПоНормам">'[7]Служебный'!$C$3:$C$8</definedName>
    <definedName name="ДатаПересмотра">'[7]Служебный'!$F$3:$F$5</definedName>
    <definedName name="_xlnm.Print_Titles" localSheetId="2">'Итоги'!$4:$4</definedName>
    <definedName name="й">'[6]Округление до 50 руб.'!#REF!</definedName>
    <definedName name="К1">'Расчет'!#REF!</definedName>
    <definedName name="КЛ" localSheetId="1">'Расчет'!#REF!</definedName>
    <definedName name="КЛ">#REF!</definedName>
    <definedName name="КТ" localSheetId="1">'Расчет'!$26:$26</definedName>
    <definedName name="КТ">'Итоги'!$8:$8</definedName>
    <definedName name="КТ1">'Расчет'!$50:$50</definedName>
    <definedName name="КТ2">'[3]Ведомость'!#REF!</definedName>
    <definedName name="Л">'Расчет'!#REF!</definedName>
    <definedName name="НТ" localSheetId="1">'Расчет'!$18:$18</definedName>
    <definedName name="НТ" localSheetId="0">'[2]Акт'!#REF!</definedName>
    <definedName name="НТ">#REF!</definedName>
    <definedName name="НТ1">'Расчет'!$46:$46</definedName>
    <definedName name="НТ11">'[4]Форма 13-инв.'!#REF!</definedName>
    <definedName name="НТ12">'[4]Форма 13-инв.'!#REF!</definedName>
    <definedName name="_xlnm.Print_Area" localSheetId="2">'Итоги'!$C$5:$D$9</definedName>
    <definedName name="_xlnm.Print_Area" localSheetId="1">'Расчет'!$A$6:$K$29,'Расчет'!$A$34:$K$52</definedName>
    <definedName name="_xlnm.Print_Area" localSheetId="0">'Рекомендации'!$B$2:$K$9</definedName>
    <definedName name="ОРГ" localSheetId="1">'Расчет'!$19:$19</definedName>
    <definedName name="ОРГ">#REF!</definedName>
    <definedName name="П">'Расчет'!$L:$L</definedName>
    <definedName name="Срок">'[7]Служебный'!$E$3:$E$5</definedName>
    <definedName name="ТАБ" localSheetId="1">'Расчет'!$A$19:$H$23</definedName>
    <definedName name="ТАБ">#REF!</definedName>
    <definedName name="Управления">'[7]Служебный'!$A$3:$A$35</definedName>
    <definedName name="ф">#REF!</definedName>
    <definedName name="фф">'[8]Коды и наименов валют'!$D$6:$D$10</definedName>
    <definedName name="Я1">'Расчет'!#REF!</definedName>
    <definedName name="ЯЧ">'Расчет'!#REF!</definedName>
    <definedName name="ЯЧ1">'Расчет'!#REF!</definedName>
  </definedNames>
  <calcPr fullCalcOnLoad="1"/>
</workbook>
</file>

<file path=xl/comments2.xml><?xml version="1.0" encoding="utf-8"?>
<comments xmlns="http://schemas.openxmlformats.org/spreadsheetml/2006/main">
  <authors>
    <author>КонсультантПлюс примечание:</author>
  </authors>
  <commentList>
    <comment ref="F16" authorId="0">
      <text>
        <r>
          <rPr>
            <b/>
            <sz val="10"/>
            <rFont val="Times New Roman"/>
            <family val="1"/>
          </rPr>
          <t>Обратите внимание!</t>
        </r>
        <r>
          <rPr>
            <sz val="10"/>
            <rFont val="Times New Roman"/>
            <family val="1"/>
          </rPr>
          <t xml:space="preserve">
В данных графах производится исчисление периодов работы в календарном порядке:
каждые 30 дней указанных периодов переводятся в месяцы, а каждые 12 месяцев этих периодов - в полные годы.
Данные этих граф применяются для определения стажа при начислении пенсии.</t>
        </r>
      </text>
    </comment>
    <comment ref="I16" authorId="0">
      <text>
        <r>
          <rPr>
            <b/>
            <sz val="10"/>
            <rFont val="Times New Roman"/>
            <family val="1"/>
          </rPr>
          <t>Обратите внимание!</t>
        </r>
        <r>
          <rPr>
            <sz val="10"/>
            <rFont val="Times New Roman"/>
            <family val="1"/>
          </rPr>
          <t xml:space="preserve">
В данных графах приведен расчетный стаж без учета требований Положения о стаже N 777. Отрицательные значения в ячейках показывают, сколько дней либо месяцев не хватает до полного месяца либо года.
Эти данные носят</t>
        </r>
        <r>
          <rPr>
            <b/>
            <sz val="10"/>
            <rFont val="Times New Roman"/>
            <family val="1"/>
          </rPr>
          <t xml:space="preserve"> информационный </t>
        </r>
        <r>
          <rPr>
            <sz val="10"/>
            <rFont val="Times New Roman"/>
            <family val="1"/>
          </rPr>
          <t>характер и не применяются при расчете стажа для назначения пенсии.</t>
        </r>
      </text>
    </comment>
  </commentList>
</comments>
</file>

<file path=xl/sharedStrings.xml><?xml version="1.0" encoding="utf-8"?>
<sst xmlns="http://schemas.openxmlformats.org/spreadsheetml/2006/main" count="83" uniqueCount="53">
  <si>
    <t xml:space="preserve">Место работы </t>
  </si>
  <si>
    <t>Фамилия</t>
  </si>
  <si>
    <t>Имя</t>
  </si>
  <si>
    <t>Отчество</t>
  </si>
  <si>
    <t xml:space="preserve">Подразделение </t>
  </si>
  <si>
    <t>лет</t>
  </si>
  <si>
    <t xml:space="preserve">месяцев </t>
  </si>
  <si>
    <t>дней</t>
  </si>
  <si>
    <t>месяц</t>
  </si>
  <si>
    <t>год</t>
  </si>
  <si>
    <t>день</t>
  </si>
  <si>
    <t>№   периода</t>
  </si>
  <si>
    <t xml:space="preserve">Дата приема </t>
  </si>
  <si>
    <t>Дата увольнения</t>
  </si>
  <si>
    <t xml:space="preserve">Общий стаж составляет </t>
  </si>
  <si>
    <t>Расчет трудового стажа</t>
  </si>
  <si>
    <t xml:space="preserve">лет </t>
  </si>
  <si>
    <t>месяцев</t>
  </si>
  <si>
    <t>Таблица 1</t>
  </si>
  <si>
    <t>Морозов</t>
  </si>
  <si>
    <t>Петр</t>
  </si>
  <si>
    <t>Петрович</t>
  </si>
  <si>
    <t>Минский часовой завод</t>
  </si>
  <si>
    <t>Минский подшипниковый завод</t>
  </si>
  <si>
    <t>ОАО "Атлант"</t>
  </si>
  <si>
    <t>ООО "Энергия"</t>
  </si>
  <si>
    <t>Таблица 2</t>
  </si>
  <si>
    <t xml:space="preserve">На </t>
  </si>
  <si>
    <t>Минском часовом заводе</t>
  </si>
  <si>
    <t>Таблица 2 предназначена для расчета трудового стажа: 
- в одной организации (в случае неоднократного приема-увольнения на данном предприятии);
- в отрасли (работа в различных организациях, принадлежащих одному ведомству, министерству); 
- в одном филиале организации.
Выборка строк для заполнения данной таблицы делается следующим образом:
Необходимо поставить курсор на выбранную строку Таблицы 1 и нажать кнопку "Перенос данных" справа на сером фоне, выбрать следующую строку и нажать кнопку и т.д.. При этом данные по отмеченным строкам Таблицы 1 перенсутся в Таблицу 2.
Заполненные данные в таблице приведены в качестве примера. Чтобы удалить их воспользуйтесь кнопкой "Очистить таблицу".</t>
  </si>
  <si>
    <t xml:space="preserve">Суммарный стаж составляет </t>
  </si>
  <si>
    <t>мес.</t>
  </si>
  <si>
    <t>Дата рождения</t>
  </si>
  <si>
    <t>Общий стаж</t>
  </si>
  <si>
    <t>Морозов Петр Петрович</t>
  </si>
  <si>
    <t>16 лет, 8 месяцев, 24 дня</t>
  </si>
  <si>
    <t>Таблица 1 предназначена для расчета полного стажа в соответствии с записями в трудовой книжке. Заполнять ее необходимо строго в хронологическом порядке, не пропуская строки. Даты, приведенные в таблице, размещены в качестве примера. Перед заполнением их можно удалить. Для добавления/удаления строк воспользуйтесь кнопками справа на сером фоне.
Для того чтобы перенести ФИО и рассчитанный общий стаж на лист "Итоги", воспользуйтесь кнопкой "Перенос итогов".</t>
  </si>
  <si>
    <t>Таблица 3 предназначена для вывода на печать списка сотрудников и результатов расчета полного стажа в соответствии с записями в трудовой книжке. Данные в таблицу 3 переносятся из таблицы 1 при помощи кнопки "Перенос итогов". Данные, приведенные в таблице, размещены в качестве примера. Перед заполнением их можно удалить. Для удаления строк воспользуйтесь кнопкой справа на сером фоне.</t>
  </si>
  <si>
    <t>Продолжительность стажа работы за период</t>
  </si>
  <si>
    <t>Расчетный стаж за период</t>
  </si>
  <si>
    <t>Стаж за период</t>
  </si>
  <si>
    <t>Рекомендации по работе с калькулятором
 "Расчет трудового стажа"</t>
  </si>
  <si>
    <t>2. Дополнительные кнопки калькулятора</t>
  </si>
  <si>
    <t>1. Порядок заполнения листов калькулятора и работы с ним</t>
  </si>
  <si>
    <t>1.1. Лист "Расчет"</t>
  </si>
  <si>
    <t>1.2. Лист "Итоги"</t>
  </si>
  <si>
    <t>Ф.И.О.</t>
  </si>
  <si>
    <r>
      <t xml:space="preserve">В ячейках, помеченных цветом, содержатся формулы. </t>
    </r>
    <r>
      <rPr>
        <b/>
        <sz val="10"/>
        <rFont val="Times New Roman CYR"/>
        <family val="0"/>
      </rPr>
      <t xml:space="preserve">Не рекомендуется удалять информацию из данных ячеек! </t>
    </r>
    <r>
      <rPr>
        <sz val="10"/>
        <rFont val="Times New Roman CYR"/>
        <family val="0"/>
      </rPr>
      <t xml:space="preserve">По умолчанию в ячейках с числовыми значениями установлен формат "финансовый", при котором подчеркивание ставится автоматически при внесении в них значения "0". Если в ячейку ошибочно внесено значение, то следует вместо него поставить цифру "0". </t>
    </r>
  </si>
  <si>
    <r>
      <rPr>
        <sz val="10"/>
        <color indexed="8"/>
        <rFont val="Times New Roman CYR"/>
        <family val="0"/>
      </rPr>
      <t xml:space="preserve">Выборка строк </t>
    </r>
    <r>
      <rPr>
        <b/>
        <sz val="10"/>
        <color indexed="8"/>
        <rFont val="Times New Roman CYR"/>
        <family val="0"/>
      </rPr>
      <t>для заполнения таблицы 2</t>
    </r>
    <r>
      <rPr>
        <sz val="10"/>
        <color indexed="8"/>
        <rFont val="Times New Roman CYR"/>
        <family val="0"/>
      </rPr>
      <t xml:space="preserve"> делается следующим образом.
Необходимо поставить курсор на выбранную строку таблицы 1 и нажать </t>
    </r>
    <r>
      <rPr>
        <b/>
        <sz val="10"/>
        <color indexed="8"/>
        <rFont val="Times New Roman CYR"/>
        <family val="0"/>
      </rPr>
      <t>кнопку "Перенос данных"</t>
    </r>
    <r>
      <rPr>
        <sz val="10"/>
        <color indexed="8"/>
        <rFont val="Times New Roman CYR"/>
        <family val="0"/>
      </rPr>
      <t>, размещенную</t>
    </r>
    <r>
      <rPr>
        <b/>
        <sz val="10"/>
        <color indexed="8"/>
        <rFont val="Times New Roman CYR"/>
        <family val="0"/>
      </rPr>
      <t xml:space="preserve"> </t>
    </r>
    <r>
      <rPr>
        <sz val="10"/>
        <color indexed="8"/>
        <rFont val="Times New Roman CYR"/>
        <family val="0"/>
      </rPr>
      <t xml:space="preserve">на сером фоне справа от таблицы, выбрать следующую строку и нажать данную кнопку и т.д. При этом данные по отмеченным строкам таблицы 1 перенесутся в таблицу 2 и будет произведен расчет.
</t>
    </r>
    <r>
      <rPr>
        <b/>
        <i/>
        <sz val="10"/>
        <color indexed="8"/>
        <rFont val="Times New Roman CYR"/>
        <family val="0"/>
      </rPr>
      <t>Примечание</t>
    </r>
    <r>
      <rPr>
        <sz val="10"/>
        <color indexed="8"/>
        <rFont val="Times New Roman CYR"/>
        <family val="0"/>
      </rPr>
      <t xml:space="preserve">
</t>
    </r>
    <r>
      <rPr>
        <i/>
        <sz val="10"/>
        <color indexed="8"/>
        <rFont val="Times New Roman CYR"/>
        <family val="0"/>
      </rPr>
      <t>Заполненные данные в таблице 2 приведены в качестве примера. Для удаления данных из таблицы 2 необходимо нажать кнопку "Очистить таблицу", размещенную справа на сером фоне.</t>
    </r>
    <r>
      <rPr>
        <b/>
        <sz val="10"/>
        <color indexed="8"/>
        <rFont val="Times New Roman CYR"/>
        <family val="0"/>
      </rPr>
      <t xml:space="preserve">
</t>
    </r>
  </si>
  <si>
    <r>
      <rPr>
        <sz val="10"/>
        <color indexed="8"/>
        <rFont val="Times New Roman CYR"/>
        <family val="0"/>
      </rPr>
      <t xml:space="preserve">Данные в таблицу, расположенную на этом листе, </t>
    </r>
    <r>
      <rPr>
        <b/>
        <sz val="10"/>
        <color indexed="8"/>
        <rFont val="Times New Roman CYR"/>
        <family val="0"/>
      </rPr>
      <t>переносятся из таблицы 1</t>
    </r>
    <r>
      <rPr>
        <sz val="10"/>
        <color indexed="8"/>
        <rFont val="Times New Roman CYR"/>
        <family val="0"/>
      </rPr>
      <t xml:space="preserve"> при помощи </t>
    </r>
    <r>
      <rPr>
        <b/>
        <sz val="10"/>
        <color indexed="8"/>
        <rFont val="Times New Roman CYR"/>
        <family val="0"/>
      </rPr>
      <t>кнопки "Перенос итогов"</t>
    </r>
    <r>
      <rPr>
        <sz val="10"/>
        <color indexed="8"/>
        <rFont val="Times New Roman CYR"/>
        <family val="0"/>
      </rPr>
      <t xml:space="preserve">. 
</t>
    </r>
    <r>
      <rPr>
        <b/>
        <i/>
        <sz val="10"/>
        <color indexed="8"/>
        <rFont val="Times New Roman CYR"/>
        <family val="0"/>
      </rPr>
      <t>Примечание</t>
    </r>
    <r>
      <rPr>
        <i/>
        <sz val="10"/>
        <color indexed="8"/>
        <rFont val="Times New Roman CYR"/>
        <family val="0"/>
      </rPr>
      <t xml:space="preserve">
Данные, приведенные в таблице, размещены в качестве примера. Перед заполнением их можно удалить. 
</t>
    </r>
    <r>
      <rPr>
        <sz val="10"/>
        <color indexed="8"/>
        <rFont val="Times New Roman CYR"/>
        <family val="0"/>
      </rPr>
      <t xml:space="preserve">
</t>
    </r>
    <r>
      <rPr>
        <b/>
        <sz val="10"/>
        <color indexed="8"/>
        <rFont val="Times New Roman CYR"/>
        <family val="0"/>
      </rPr>
      <t>Для</t>
    </r>
    <r>
      <rPr>
        <sz val="10"/>
        <color indexed="8"/>
        <rFont val="Times New Roman CYR"/>
        <family val="0"/>
      </rPr>
      <t xml:space="preserve"> </t>
    </r>
    <r>
      <rPr>
        <b/>
        <sz val="10"/>
        <color indexed="8"/>
        <rFont val="Times New Roman CYR"/>
        <family val="0"/>
      </rPr>
      <t>удаления</t>
    </r>
    <r>
      <rPr>
        <sz val="10"/>
        <color indexed="8"/>
        <rFont val="Times New Roman CYR"/>
        <family val="0"/>
      </rPr>
      <t xml:space="preserve"> </t>
    </r>
    <r>
      <rPr>
        <b/>
        <sz val="10"/>
        <color indexed="8"/>
        <rFont val="Times New Roman CYR"/>
        <family val="0"/>
      </rPr>
      <t xml:space="preserve">строк </t>
    </r>
    <r>
      <rPr>
        <sz val="10"/>
        <color indexed="8"/>
        <rFont val="Times New Roman CYR"/>
        <family val="0"/>
      </rPr>
      <t xml:space="preserve">в таблице нужно воспользоваться </t>
    </r>
    <r>
      <rPr>
        <b/>
        <sz val="10"/>
        <color indexed="8"/>
        <rFont val="Times New Roman CYR"/>
        <family val="0"/>
      </rPr>
      <t xml:space="preserve">кнопкой, </t>
    </r>
    <r>
      <rPr>
        <sz val="10"/>
        <color indexed="8"/>
        <rFont val="Times New Roman CYR"/>
        <family val="0"/>
      </rPr>
      <t>размещенной с</t>
    </r>
    <r>
      <rPr>
        <sz val="10"/>
        <color indexed="8"/>
        <rFont val="Times New Roman CYR"/>
        <family val="0"/>
      </rPr>
      <t xml:space="preserve">права на сером фоне. 
</t>
    </r>
    <r>
      <rPr>
        <b/>
        <sz val="10"/>
        <color indexed="8"/>
        <rFont val="Times New Roman CYR"/>
        <family val="0"/>
      </rPr>
      <t>Добавление</t>
    </r>
    <r>
      <rPr>
        <sz val="10"/>
        <color indexed="8"/>
        <rFont val="Times New Roman CYR"/>
        <family val="0"/>
      </rPr>
      <t xml:space="preserve"> </t>
    </r>
    <r>
      <rPr>
        <b/>
        <sz val="10"/>
        <color indexed="8"/>
        <rFont val="Times New Roman CYR"/>
        <family val="0"/>
      </rPr>
      <t>дополнительных строк</t>
    </r>
    <r>
      <rPr>
        <sz val="10"/>
        <color indexed="8"/>
        <rFont val="Times New Roman CYR"/>
        <family val="0"/>
      </rPr>
      <t xml:space="preserve"> происходит автоматически при переносе данных из таблицы 1.</t>
    </r>
  </si>
  <si>
    <r>
      <rPr>
        <b/>
        <sz val="10"/>
        <color indexed="12"/>
        <rFont val="Times New Roman"/>
        <family val="1"/>
      </rPr>
      <t>Для пользователей Excel-2010</t>
    </r>
    <r>
      <rPr>
        <sz val="10"/>
        <rFont val="Times New Roman"/>
        <family val="1"/>
      </rPr>
      <t xml:space="preserve"> дополнительные кнопки отображаются во вкладке </t>
    </r>
    <r>
      <rPr>
        <b/>
        <sz val="10"/>
        <rFont val="Times New Roman"/>
        <family val="1"/>
      </rPr>
      <t>"Надстройки"</t>
    </r>
    <r>
      <rPr>
        <sz val="10"/>
        <rFont val="Times New Roman"/>
        <family val="1"/>
      </rPr>
      <t xml:space="preserve">. 
Если не отображается вкладка </t>
    </r>
    <r>
      <rPr>
        <b/>
        <sz val="10"/>
        <rFont val="Times New Roman"/>
        <family val="1"/>
      </rPr>
      <t>"Надстройки"</t>
    </r>
    <r>
      <rPr>
        <sz val="10"/>
        <rFont val="Times New Roman"/>
        <family val="1"/>
      </rPr>
      <t>,</t>
    </r>
    <r>
      <rPr>
        <sz val="10"/>
        <rFont val="Times New Roman"/>
        <family val="1"/>
      </rPr>
      <t xml:space="preserve"> необходимо проделать следующие команды:
- откройте вкладку </t>
    </r>
    <r>
      <rPr>
        <b/>
        <sz val="10"/>
        <rFont val="Times New Roman"/>
        <family val="1"/>
      </rPr>
      <t>"Файл"</t>
    </r>
    <r>
      <rPr>
        <sz val="10"/>
        <rFont val="Times New Roman"/>
        <family val="1"/>
      </rPr>
      <t>;</t>
    </r>
    <r>
      <rPr>
        <sz val="10"/>
        <rFont val="Times New Roman"/>
        <family val="1"/>
      </rPr>
      <t xml:space="preserve"> 
- выберите </t>
    </r>
    <r>
      <rPr>
        <b/>
        <sz val="10"/>
        <rFont val="Times New Roman"/>
        <family val="1"/>
      </rPr>
      <t>"Параметры"</t>
    </r>
    <r>
      <rPr>
        <sz val="10"/>
        <rFont val="Times New Roman"/>
        <family val="1"/>
      </rPr>
      <t>;</t>
    </r>
    <r>
      <rPr>
        <sz val="10"/>
        <rFont val="Times New Roman"/>
        <family val="1"/>
      </rPr>
      <t xml:space="preserve"> 
- </t>
    </r>
    <r>
      <rPr>
        <b/>
        <sz val="10"/>
        <rFont val="Times New Roman"/>
        <family val="1"/>
      </rPr>
      <t>"Настройка ленты"</t>
    </r>
    <r>
      <rPr>
        <sz val="10"/>
        <rFont val="Times New Roman"/>
        <family val="1"/>
      </rPr>
      <t xml:space="preserve">; </t>
    </r>
    <r>
      <rPr>
        <sz val="10"/>
        <rFont val="Times New Roman"/>
        <family val="1"/>
      </rPr>
      <t xml:space="preserve">
- в списке </t>
    </r>
    <r>
      <rPr>
        <b/>
        <sz val="10"/>
        <rFont val="Times New Roman"/>
        <family val="1"/>
      </rPr>
      <t>"Основные вкладки"</t>
    </r>
    <r>
      <rPr>
        <sz val="10"/>
        <rFont val="Times New Roman"/>
        <family val="1"/>
      </rPr>
      <t xml:space="preserve"> установите галочку в пункте </t>
    </r>
    <r>
      <rPr>
        <b/>
        <sz val="10"/>
        <rFont val="Times New Roman"/>
        <family val="1"/>
      </rPr>
      <t>"Надстройки"</t>
    </r>
    <r>
      <rPr>
        <sz val="10"/>
        <rFont val="Times New Roman"/>
        <family val="1"/>
      </rPr>
      <t>.</t>
    </r>
  </si>
  <si>
    <r>
      <rPr>
        <b/>
        <sz val="10"/>
        <color indexed="8"/>
        <rFont val="Times New Roman CYR"/>
        <family val="0"/>
      </rPr>
      <t xml:space="preserve">Таблица 1 </t>
    </r>
    <r>
      <rPr>
        <sz val="10"/>
        <rFont val="Times New Roman CYR"/>
        <family val="0"/>
      </rPr>
      <t xml:space="preserve">заполняется строго в </t>
    </r>
    <r>
      <rPr>
        <b/>
        <sz val="10"/>
        <rFont val="Times New Roman CYR"/>
        <family val="0"/>
      </rPr>
      <t>хронологическом</t>
    </r>
    <r>
      <rPr>
        <sz val="10"/>
        <rFont val="Times New Roman CYR"/>
        <family val="0"/>
      </rPr>
      <t xml:space="preserve"> порядке без пропуска строк в соответствии с записями в трудовой книжке. В нее вносятся сведения о месте работы, а также даты приема и увольнения. Даты в соответствующие графы вводятся в формате "ДД.ММ.ГГГГ".
</t>
    </r>
    <r>
      <rPr>
        <b/>
        <i/>
        <sz val="10"/>
        <rFont val="Times New Roman CYR"/>
        <family val="0"/>
      </rPr>
      <t>Примечание</t>
    </r>
    <r>
      <rPr>
        <i/>
        <sz val="10"/>
        <rFont val="Times New Roman CYR"/>
        <family val="0"/>
      </rPr>
      <t xml:space="preserve">
Данные, приведенные в таблице 1, размещены в качестве примера. Перед заполнением их можно удалить из ячеек и внести свои.</t>
    </r>
    <r>
      <rPr>
        <sz val="10"/>
        <rFont val="Times New Roman CYR"/>
        <family val="0"/>
      </rPr>
      <t xml:space="preserve"> 
</t>
    </r>
    <r>
      <rPr>
        <b/>
        <sz val="10"/>
        <rFont val="Times New Roman CYR"/>
        <family val="0"/>
      </rPr>
      <t>Для добавления/удаления</t>
    </r>
    <r>
      <rPr>
        <sz val="10"/>
        <rFont val="Times New Roman CYR"/>
        <family val="0"/>
      </rPr>
      <t xml:space="preserve"> </t>
    </r>
    <r>
      <rPr>
        <b/>
        <sz val="10"/>
        <rFont val="Times New Roman CYR"/>
        <family val="0"/>
      </rPr>
      <t>строк</t>
    </r>
    <r>
      <rPr>
        <sz val="10"/>
        <rFont val="Times New Roman CYR"/>
        <family val="0"/>
      </rPr>
      <t xml:space="preserve"> нужно воспользоваться </t>
    </r>
    <r>
      <rPr>
        <b/>
        <sz val="10"/>
        <color indexed="8"/>
        <rFont val="Times New Roman CYR"/>
        <family val="0"/>
      </rPr>
      <t>кнопками</t>
    </r>
    <r>
      <rPr>
        <sz val="10"/>
        <rFont val="Times New Roman CYR"/>
        <family val="0"/>
      </rPr>
      <t xml:space="preserve"> на сером фоне справа от таблицы.
Для того чтобы </t>
    </r>
    <r>
      <rPr>
        <b/>
        <sz val="10"/>
        <rFont val="Times New Roman CYR"/>
        <family val="0"/>
      </rPr>
      <t>перенести Ф.И.О. и рассчитанный общий стаж на лист "Итоги"</t>
    </r>
    <r>
      <rPr>
        <sz val="10"/>
        <rFont val="Times New Roman CYR"/>
        <family val="0"/>
      </rPr>
      <t xml:space="preserve">, необходимо воспользоваться </t>
    </r>
    <r>
      <rPr>
        <b/>
        <sz val="10"/>
        <color indexed="8"/>
        <rFont val="Times New Roman CYR"/>
        <family val="0"/>
      </rPr>
      <t>кнопкой "Перенос итогов"</t>
    </r>
    <r>
      <rPr>
        <sz val="10"/>
        <color indexed="8"/>
        <rFont val="Times New Roman CYR"/>
        <family val="0"/>
      </rPr>
      <t>.</t>
    </r>
  </si>
  <si>
    <r>
      <rPr>
        <b/>
        <sz val="10"/>
        <color indexed="12"/>
        <rFont val="Times New Roman"/>
        <family val="1"/>
      </rPr>
      <t>Для пользователей Excel-2007</t>
    </r>
    <r>
      <rPr>
        <sz val="10"/>
        <rFont val="Times New Roman"/>
        <family val="1"/>
      </rPr>
      <t xml:space="preserve"> дополнительные кнопки отображаются во вкладке </t>
    </r>
    <r>
      <rPr>
        <b/>
        <sz val="10"/>
        <rFont val="Times New Roman"/>
        <family val="1"/>
      </rPr>
      <t>"Надстройки"</t>
    </r>
    <r>
      <rPr>
        <sz val="10"/>
        <rFont val="Times New Roman"/>
        <family val="1"/>
      </rPr>
      <t xml:space="preserve">. 
Если не отображается вкладка </t>
    </r>
    <r>
      <rPr>
        <b/>
        <sz val="10"/>
        <rFont val="Times New Roman"/>
        <family val="1"/>
      </rPr>
      <t>"Надстройки"</t>
    </r>
    <r>
      <rPr>
        <sz val="10"/>
        <rFont val="Times New Roman"/>
        <family val="1"/>
      </rPr>
      <t>,</t>
    </r>
    <r>
      <rPr>
        <sz val="10"/>
        <rFont val="Times New Roman"/>
        <family val="1"/>
      </rPr>
      <t xml:space="preserve"> необходимо произвести следующие действия:
- нажмите кнопку </t>
    </r>
    <r>
      <rPr>
        <b/>
        <sz val="10"/>
        <rFont val="Times New Roman"/>
        <family val="1"/>
      </rPr>
      <t>"Office"</t>
    </r>
    <r>
      <rPr>
        <sz val="10"/>
        <rFont val="Times New Roman"/>
        <family val="1"/>
      </rPr>
      <t xml:space="preserve">;
- нажмите кнопку </t>
    </r>
    <r>
      <rPr>
        <b/>
        <sz val="10"/>
        <rFont val="Times New Roman"/>
        <family val="1"/>
      </rPr>
      <t>"Параметры Excel"</t>
    </r>
    <r>
      <rPr>
        <sz val="10"/>
        <rFont val="Times New Roman"/>
        <family val="1"/>
      </rPr>
      <t xml:space="preserve">;
- выберите строку </t>
    </r>
    <r>
      <rPr>
        <b/>
        <sz val="10"/>
        <rFont val="Times New Roman"/>
        <family val="1"/>
      </rPr>
      <t>"Центр управления безопасностью"</t>
    </r>
    <r>
      <rPr>
        <sz val="10"/>
        <rFont val="Times New Roman"/>
        <family val="1"/>
      </rPr>
      <t xml:space="preserve">;
- нажмите кнопку </t>
    </r>
    <r>
      <rPr>
        <b/>
        <sz val="10"/>
        <rFont val="Times New Roman"/>
        <family val="1"/>
      </rPr>
      <t>"Параметры центра управления безопасностью"</t>
    </r>
    <r>
      <rPr>
        <sz val="10"/>
        <rFont val="Times New Roman"/>
        <family val="1"/>
      </rPr>
      <t xml:space="preserve">;
- выберите строку </t>
    </r>
    <r>
      <rPr>
        <b/>
        <sz val="10"/>
        <rFont val="Times New Roman"/>
        <family val="1"/>
      </rPr>
      <t>"Надстройки"</t>
    </r>
    <r>
      <rPr>
        <sz val="10"/>
        <rFont val="Times New Roman"/>
        <family val="1"/>
      </rPr>
      <t>;
- справа установите галочку в пункте</t>
    </r>
    <r>
      <rPr>
        <b/>
        <sz val="10"/>
        <rFont val="Times New Roman"/>
        <family val="1"/>
      </rPr>
      <t xml:space="preserve"> "Все надстройки приложений должны быть подписаны надежными издателями"</t>
    </r>
    <r>
      <rPr>
        <sz val="10"/>
        <rFont val="Times New Roman"/>
        <family val="1"/>
      </rPr>
      <t xml:space="preserve">;
- слева выберите строку </t>
    </r>
    <r>
      <rPr>
        <b/>
        <sz val="10"/>
        <rFont val="Times New Roman"/>
        <family val="1"/>
      </rPr>
      <t>"Параметры ActiveX"</t>
    </r>
    <r>
      <rPr>
        <sz val="10"/>
        <rFont val="Times New Roman"/>
        <family val="1"/>
      </rPr>
      <t xml:space="preserve">;
- справа отметьте точкой пункт </t>
    </r>
    <r>
      <rPr>
        <b/>
        <sz val="10"/>
        <rFont val="Times New Roman"/>
        <family val="1"/>
      </rPr>
      <t>"Включить все элементы управления без ограничений и запросов"</t>
    </r>
    <r>
      <rPr>
        <sz val="10"/>
        <rFont val="Times New Roman"/>
        <family val="1"/>
      </rPr>
      <t xml:space="preserve">;
- слева выберите строку </t>
    </r>
    <r>
      <rPr>
        <b/>
        <sz val="10"/>
        <rFont val="Times New Roman"/>
        <family val="1"/>
      </rPr>
      <t>"Параметры макросов"</t>
    </r>
    <r>
      <rPr>
        <sz val="10"/>
        <rFont val="Times New Roman"/>
        <family val="1"/>
      </rPr>
      <t xml:space="preserve">;
- справа отметьте точкой пункт </t>
    </r>
    <r>
      <rPr>
        <b/>
        <sz val="10"/>
        <rFont val="Times New Roman"/>
        <family val="1"/>
      </rPr>
      <t>"Включить все макросы"</t>
    </r>
    <r>
      <rPr>
        <sz val="10"/>
        <rFont val="Times New Roman"/>
        <family val="1"/>
      </rPr>
      <t>;
- сохраните файл с поддержкой макросов: Кнопка "Offiсе" → Сохранить как → Книга Excel с поддержкой макросов; 
- закройте файл и откройте его еще раз. На страницах, где используются макросы, вкладка "Надстройки" будет отображена.</t>
    </r>
  </si>
</sst>
</file>

<file path=xl/styles.xml><?xml version="1.0" encoding="utf-8"?>
<styleSheet xmlns="http://schemas.openxmlformats.org/spreadsheetml/2006/main">
  <numFmts count="7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;[Red]0"/>
    <numFmt numFmtId="178" formatCode="d\ mmmm\,\ yyyy"/>
    <numFmt numFmtId="179" formatCode="_-* #,##0.00[$р.-419]_-;\-* #,##0.00[$р.-419]_-;_-* &quot;-&quot;??[$р.-419]_-;_-@_-"/>
    <numFmt numFmtId="180" formatCode="_-* #,##0.0_р_._-;\-* #,##0.0_р_._-;_-* &quot;-&quot;?_р_._-;_-@_-"/>
    <numFmt numFmtId="181" formatCode="0.0%"/>
    <numFmt numFmtId="182" formatCode="[$-F800]dddd\,\ mmmm\ dd\,\ yyyy"/>
    <numFmt numFmtId="183" formatCode="0.0000%"/>
    <numFmt numFmtId="184" formatCode="_-* #,##0.000000_р_._-;\-* #,##0.000000_р_._-;_-* &quot;-&quot;??????_р_._-;_-@_-"/>
    <numFmt numFmtId="185" formatCode="0.000000%"/>
    <numFmt numFmtId="186" formatCode="_-* #,##0.0000_р_._-;\-* #,##0.0000_р_._-;_-* &quot;-&quot;????_р_._-;_-@_-"/>
    <numFmt numFmtId="187" formatCode="_-* #,##0.000_р_._-;\-* #,##0.000_р_._-;_-* &quot;-&quot;???_р_._-;_-@_-"/>
    <numFmt numFmtId="188" formatCode="#,##0_ ;\-#,##0\ "/>
    <numFmt numFmtId="189" formatCode="#,##0_ ;\-#,##0\ _="/>
    <numFmt numFmtId="190" formatCode="000000\="/>
    <numFmt numFmtId="191" formatCode="00000000000\="/>
    <numFmt numFmtId="192" formatCode="#,##0\=;[Red]\-#,##0\="/>
    <numFmt numFmtId="193" formatCode="_-* #,##0\=_-;\-* #,##0\=_-;_-* &quot;-&quot;\=_-;_-@_-"/>
    <numFmt numFmtId="194" formatCode="_-* #,##0.00_р_._-;\-* #,##0.00_р_._-;_-* &quot;-&quot;?_р_._-;_-@_-"/>
    <numFmt numFmtId="195" formatCode="_-* #,##0_р_._-;\-* #,##0_р_._-;_-* &quot;-&quot;?_р_._-;_-@_-"/>
    <numFmt numFmtId="196" formatCode="mmm/yyyy"/>
    <numFmt numFmtId="197" formatCode="#,##0\ &quot;грн.&quot;;\-#,##0\ &quot;грн.&quot;"/>
    <numFmt numFmtId="198" formatCode="#,##0\ &quot;грн.&quot;;[Red]\-#,##0\ &quot;грн.&quot;"/>
    <numFmt numFmtId="199" formatCode="#,##0.00\ &quot;грн.&quot;;\-#,##0.00\ &quot;грн.&quot;"/>
    <numFmt numFmtId="200" formatCode="#,##0.00\ &quot;грн.&quot;;[Red]\-#,##0.00\ &quot;грн.&quot;"/>
    <numFmt numFmtId="201" formatCode="_-* #,##0\ &quot;грн.&quot;_-;\-* #,##0\ &quot;грн.&quot;_-;_-* &quot;-&quot;\ &quot;грн.&quot;_-;_-@_-"/>
    <numFmt numFmtId="202" formatCode="_-* #,##0\ _г_р_н_._-;\-* #,##0\ _г_р_н_._-;_-* &quot;-&quot;\ _г_р_н_._-;_-@_-"/>
    <numFmt numFmtId="203" formatCode="_-* #,##0.00\ &quot;грн.&quot;_-;\-* #,##0.00\ &quot;грн.&quot;_-;_-* &quot;-&quot;??\ &quot;грн.&quot;_-;_-@_-"/>
    <numFmt numFmtId="204" formatCode="_-* #,##0.00\ _г_р_н_._-;\-* #,##0.00\ _г_р_н_._-;_-* &quot;-&quot;??\ _г_р_н_._-;_-@_-"/>
    <numFmt numFmtId="205" formatCode="0.0000000000000"/>
    <numFmt numFmtId="206" formatCode="0.0000000"/>
    <numFmt numFmtId="207" formatCode="0.000000"/>
    <numFmt numFmtId="208" formatCode="[$-419]d\ mmm;@"/>
    <numFmt numFmtId="209" formatCode="_-* #,##0.0000000_р_._-;\-* #,##0.0000000_р_._-;_-* &quot;-&quot;???????_р_._-;_-@_-"/>
    <numFmt numFmtId="210" formatCode="dd/mm/yy;@"/>
    <numFmt numFmtId="211" formatCode="_-* #,##0.0_р_._-;\-* #,##0.0_р_._-;_-* &quot;-&quot;_р_._-;_-@_-"/>
    <numFmt numFmtId="212" formatCode="0.0"/>
    <numFmt numFmtId="213" formatCode="0.000"/>
    <numFmt numFmtId="214" formatCode="0.0000"/>
    <numFmt numFmtId="215" formatCode="_-* #,##0.00_р_._-;\-* #,##0.00_р_._-;_-* &quot;-&quot;_р_._-;_-@_-"/>
    <numFmt numFmtId="216" formatCode="_-* #,##0.0000_р_._-;\-* #,##0.0000_р_._-;_-* &quot;-&quot;???_р_._-;_-@_-"/>
    <numFmt numFmtId="217" formatCode="_-* #,##0.00000_р_._-;\-* #,##0.00000_р_._-;_-* &quot;-&quot;???_р_._-;_-@_-"/>
    <numFmt numFmtId="218" formatCode="_-* #,##0.00_р_._-;\-* #,##0.00_р_._-;_-* &quot;-&quot;???_р_._-;_-@_-"/>
    <numFmt numFmtId="219" formatCode="_-* #,##0.0_р_._-;\-* #,##0.0_р_._-;_-* &quot;-&quot;???_р_._-;_-@_-"/>
    <numFmt numFmtId="220" formatCode="_-* #,##0_р_._-;\-* #,##0_р_._-;_-* &quot;-&quot;???_р_._-;_-@_-"/>
    <numFmt numFmtId="221" formatCode="_-* #,##0.000_р_._-;\-* #,##0.000_р_._-;_-* &quot;-&quot;??_р_._-;_-@_-"/>
    <numFmt numFmtId="222" formatCode="000000"/>
    <numFmt numFmtId="223" formatCode="#,##0.00\=;[Red]\-#,##0.00\="/>
    <numFmt numFmtId="224" formatCode="#,##0.0\=;[Red]\-#,##0.0\="/>
    <numFmt numFmtId="225" formatCode="0_ ;\-0\ "/>
  </numFmts>
  <fonts count="58">
    <font>
      <sz val="10"/>
      <name val="Times New Roman"/>
      <family val="0"/>
    </font>
    <font>
      <sz val="8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0"/>
      <color indexed="22"/>
      <name val="Times New Roman"/>
      <family val="1"/>
    </font>
    <font>
      <sz val="18"/>
      <name val="Times New Roman"/>
      <family val="1"/>
    </font>
    <font>
      <sz val="10"/>
      <color indexed="9"/>
      <name val="Times New Roman"/>
      <family val="1"/>
    </font>
    <font>
      <b/>
      <sz val="12"/>
      <name val="Times New Roman"/>
      <family val="1"/>
    </font>
    <font>
      <b/>
      <sz val="10"/>
      <color indexed="16"/>
      <name val="Times New Roman"/>
      <family val="1"/>
    </font>
    <font>
      <i/>
      <sz val="11"/>
      <name val="Times New Roman"/>
      <family val="1"/>
    </font>
    <font>
      <b/>
      <sz val="10"/>
      <color indexed="22"/>
      <name val="Times New Roman"/>
      <family val="1"/>
    </font>
    <font>
      <sz val="10"/>
      <color indexed="22"/>
      <name val="Times New Roman CYR"/>
      <family val="1"/>
    </font>
    <font>
      <b/>
      <sz val="10"/>
      <color indexed="12"/>
      <name val="Times New Roman"/>
      <family val="1"/>
    </font>
    <font>
      <sz val="10"/>
      <color indexed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 CYR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name val="Times New Roman CYR"/>
      <family val="1"/>
    </font>
    <font>
      <b/>
      <sz val="9"/>
      <name val="Times New Roman CYR"/>
      <family val="1"/>
    </font>
    <font>
      <sz val="8"/>
      <name val="Times New Roman CYR"/>
      <family val="1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sz val="9"/>
      <name val="Times New Roman CYR"/>
      <family val="1"/>
    </font>
    <font>
      <i/>
      <sz val="8"/>
      <name val="Times New Roman CYR"/>
      <family val="1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 CYR"/>
      <family val="0"/>
    </font>
    <font>
      <sz val="14"/>
      <name val="Times New Roman CYR"/>
      <family val="0"/>
    </font>
    <font>
      <b/>
      <u val="single"/>
      <sz val="10"/>
      <color indexed="12"/>
      <name val="Times New Roman"/>
      <family val="1"/>
    </font>
    <font>
      <sz val="16"/>
      <name val="Times New Roman CYR"/>
      <family val="1"/>
    </font>
    <font>
      <b/>
      <sz val="10"/>
      <name val="Times New Roman CYR"/>
      <family val="0"/>
    </font>
    <font>
      <b/>
      <sz val="10"/>
      <color indexed="16"/>
      <name val="Times New Roman CYR"/>
      <family val="0"/>
    </font>
    <font>
      <b/>
      <sz val="10"/>
      <color indexed="8"/>
      <name val="Times New Roman CYR"/>
      <family val="0"/>
    </font>
    <font>
      <b/>
      <i/>
      <sz val="10"/>
      <name val="Times New Roman CYR"/>
      <family val="0"/>
    </font>
    <font>
      <i/>
      <sz val="10"/>
      <name val="Times New Roman CYR"/>
      <family val="0"/>
    </font>
    <font>
      <sz val="10"/>
      <color indexed="8"/>
      <name val="Times New Roman CYR"/>
      <family val="0"/>
    </font>
    <font>
      <b/>
      <i/>
      <sz val="10"/>
      <color indexed="8"/>
      <name val="Times New Roman CYR"/>
      <family val="0"/>
    </font>
    <font>
      <i/>
      <sz val="10"/>
      <color indexed="8"/>
      <name val="Times New Roman CYR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0"/>
    </font>
    <font>
      <sz val="11"/>
      <color theme="1"/>
      <name val="Calibri"/>
      <family val="2"/>
    </font>
    <font>
      <b/>
      <sz val="10"/>
      <color theme="1"/>
      <name val="Times New Roman CYR"/>
      <family val="0"/>
    </font>
    <font>
      <sz val="10"/>
      <color theme="1"/>
      <name val="Times New Roman CYR"/>
      <family val="0"/>
    </font>
    <font>
      <b/>
      <sz val="10"/>
      <color theme="1"/>
      <name val="Times New Roman"/>
      <family val="1"/>
    </font>
    <font>
      <b/>
      <sz val="8"/>
      <name val="Times New Roman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9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53" fillId="3" borderId="0" applyNumberFormat="0" applyBorder="0" applyAlignment="0" applyProtection="0"/>
    <xf numFmtId="0" fontId="14" fillId="4" borderId="0" applyNumberFormat="0" applyBorder="0" applyAlignment="0" applyProtection="0"/>
    <xf numFmtId="0" fontId="53" fillId="5" borderId="0" applyNumberFormat="0" applyBorder="0" applyAlignment="0" applyProtection="0"/>
    <xf numFmtId="0" fontId="14" fillId="6" borderId="0" applyNumberFormat="0" applyBorder="0" applyAlignment="0" applyProtection="0"/>
    <xf numFmtId="0" fontId="53" fillId="7" borderId="0" applyNumberFormat="0" applyBorder="0" applyAlignment="0" applyProtection="0"/>
    <xf numFmtId="0" fontId="14" fillId="8" borderId="0" applyNumberFormat="0" applyBorder="0" applyAlignment="0" applyProtection="0"/>
    <xf numFmtId="0" fontId="53" fillId="9" borderId="0" applyNumberFormat="0" applyBorder="0" applyAlignment="0" applyProtection="0"/>
    <xf numFmtId="0" fontId="14" fillId="10" borderId="0" applyNumberFormat="0" applyBorder="0" applyAlignment="0" applyProtection="0"/>
    <xf numFmtId="0" fontId="53" fillId="11" borderId="0" applyNumberFormat="0" applyBorder="0" applyAlignment="0" applyProtection="0"/>
    <xf numFmtId="0" fontId="14" fillId="12" borderId="0" applyNumberFormat="0" applyBorder="0" applyAlignment="0" applyProtection="0"/>
    <xf numFmtId="0" fontId="53" fillId="13" borderId="0" applyNumberFormat="0" applyBorder="0" applyAlignment="0" applyProtection="0"/>
    <xf numFmtId="0" fontId="14" fillId="14" borderId="0" applyNumberFormat="0" applyBorder="0" applyAlignment="0" applyProtection="0"/>
    <xf numFmtId="0" fontId="53" fillId="15" borderId="0" applyNumberFormat="0" applyBorder="0" applyAlignment="0" applyProtection="0"/>
    <xf numFmtId="0" fontId="14" fillId="16" borderId="0" applyNumberFormat="0" applyBorder="0" applyAlignment="0" applyProtection="0"/>
    <xf numFmtId="0" fontId="53" fillId="17" borderId="0" applyNumberFormat="0" applyBorder="0" applyAlignment="0" applyProtection="0"/>
    <xf numFmtId="0" fontId="14" fillId="18" borderId="0" applyNumberFormat="0" applyBorder="0" applyAlignment="0" applyProtection="0"/>
    <xf numFmtId="0" fontId="53" fillId="19" borderId="0" applyNumberFormat="0" applyBorder="0" applyAlignment="0" applyProtection="0"/>
    <xf numFmtId="0" fontId="14" fillId="8" borderId="0" applyNumberFormat="0" applyBorder="0" applyAlignment="0" applyProtection="0"/>
    <xf numFmtId="0" fontId="53" fillId="20" borderId="0" applyNumberFormat="0" applyBorder="0" applyAlignment="0" applyProtection="0"/>
    <xf numFmtId="0" fontId="14" fillId="14" borderId="0" applyNumberFormat="0" applyBorder="0" applyAlignment="0" applyProtection="0"/>
    <xf numFmtId="0" fontId="53" fillId="21" borderId="0" applyNumberFormat="0" applyBorder="0" applyAlignment="0" applyProtection="0"/>
    <xf numFmtId="0" fontId="14" fillId="22" borderId="0" applyNumberFormat="0" applyBorder="0" applyAlignment="0" applyProtection="0"/>
    <xf numFmtId="0" fontId="53" fillId="23" borderId="0" applyNumberFormat="0" applyBorder="0" applyAlignment="0" applyProtection="0"/>
    <xf numFmtId="0" fontId="15" fillId="24" borderId="0" applyNumberFormat="0" applyBorder="0" applyAlignment="0" applyProtection="0"/>
    <xf numFmtId="0" fontId="53" fillId="25" borderId="0" applyNumberFormat="0" applyBorder="0" applyAlignment="0" applyProtection="0"/>
    <xf numFmtId="0" fontId="15" fillId="16" borderId="0" applyNumberFormat="0" applyBorder="0" applyAlignment="0" applyProtection="0"/>
    <xf numFmtId="0" fontId="53" fillId="26" borderId="0" applyNumberFormat="0" applyBorder="0" applyAlignment="0" applyProtection="0"/>
    <xf numFmtId="0" fontId="15" fillId="18" borderId="0" applyNumberFormat="0" applyBorder="0" applyAlignment="0" applyProtection="0"/>
    <xf numFmtId="0" fontId="53" fillId="27" borderId="0" applyNumberFormat="0" applyBorder="0" applyAlignment="0" applyProtection="0"/>
    <xf numFmtId="0" fontId="15" fillId="28" borderId="0" applyNumberFormat="0" applyBorder="0" applyAlignment="0" applyProtection="0"/>
    <xf numFmtId="0" fontId="53" fillId="29" borderId="0" applyNumberFormat="0" applyBorder="0" applyAlignment="0" applyProtection="0"/>
    <xf numFmtId="0" fontId="15" fillId="30" borderId="0" applyNumberFormat="0" applyBorder="0" applyAlignment="0" applyProtection="0"/>
    <xf numFmtId="0" fontId="53" fillId="31" borderId="0" applyNumberFormat="0" applyBorder="0" applyAlignment="0" applyProtection="0"/>
    <xf numFmtId="0" fontId="15" fillId="32" borderId="0" applyNumberFormat="0" applyBorder="0" applyAlignment="0" applyProtection="0"/>
    <xf numFmtId="0" fontId="53" fillId="33" borderId="0" applyNumberFormat="0" applyBorder="0" applyAlignment="0" applyProtection="0"/>
    <xf numFmtId="0" fontId="16" fillId="0" borderId="0">
      <alignment horizontal="justify"/>
      <protection/>
    </xf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6" borderId="0" applyNumberFormat="0" applyBorder="0" applyAlignment="0" applyProtection="0"/>
    <xf numFmtId="0" fontId="15" fillId="28" borderId="0" applyNumberFormat="0" applyBorder="0" applyAlignment="0" applyProtection="0"/>
    <xf numFmtId="0" fontId="15" fillId="30" borderId="0" applyNumberFormat="0" applyBorder="0" applyAlignment="0" applyProtection="0"/>
    <xf numFmtId="0" fontId="15" fillId="37" borderId="0" applyNumberFormat="0" applyBorder="0" applyAlignment="0" applyProtection="0"/>
    <xf numFmtId="49" fontId="16" fillId="0" borderId="1">
      <alignment horizontal="left"/>
      <protection/>
    </xf>
    <xf numFmtId="0" fontId="17" fillId="12" borderId="2" applyNumberFormat="0" applyAlignment="0" applyProtection="0"/>
    <xf numFmtId="0" fontId="18" fillId="38" borderId="3" applyNumberFormat="0" applyAlignment="0" applyProtection="0"/>
    <xf numFmtId="0" fontId="19" fillId="38" borderId="2" applyNumberFormat="0" applyAlignment="0" applyProtection="0"/>
    <xf numFmtId="0" fontId="20" fillId="0" borderId="0" applyNumberFormat="0" applyFill="0" applyBorder="0" applyAlignment="0" applyProtection="0"/>
    <xf numFmtId="49" fontId="16" fillId="0" borderId="1">
      <alignment horizontal="center"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>
      <alignment horizontal="center" vertical="top" wrapText="1"/>
      <protection/>
    </xf>
    <xf numFmtId="0" fontId="25" fillId="0" borderId="1">
      <alignment horizontal="center" vertical="center" wrapText="1"/>
      <protection/>
    </xf>
    <xf numFmtId="0" fontId="26" fillId="0" borderId="0">
      <alignment horizontal="right" vertical="top"/>
      <protection/>
    </xf>
    <xf numFmtId="0" fontId="27" fillId="0" borderId="7" applyNumberFormat="0" applyFill="0" applyAlignment="0" applyProtection="0"/>
    <xf numFmtId="0" fontId="28" fillId="39" borderId="8" applyNumberFormat="0" applyAlignment="0" applyProtection="0"/>
    <xf numFmtId="0" fontId="29" fillId="0" borderId="0" applyNumberFormat="0" applyFill="0" applyBorder="0" applyAlignment="0" applyProtection="0"/>
    <xf numFmtId="0" fontId="30" fillId="40" borderId="0" applyNumberFormat="0" applyBorder="0" applyAlignment="0" applyProtection="0"/>
    <xf numFmtId="0" fontId="16" fillId="0" borderId="0">
      <alignment horizontal="left"/>
      <protection/>
    </xf>
    <xf numFmtId="0" fontId="16" fillId="0" borderId="0">
      <alignment horizontal="left"/>
      <protection/>
    </xf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2" fillId="4" borderId="0" applyNumberFormat="0" applyBorder="0" applyAlignment="0" applyProtection="0"/>
    <xf numFmtId="0" fontId="33" fillId="0" borderId="0">
      <alignment horizontal="left"/>
      <protection/>
    </xf>
    <xf numFmtId="49" fontId="34" fillId="0" borderId="0">
      <alignment horizontal="center" vertical="top"/>
      <protection/>
    </xf>
    <xf numFmtId="0" fontId="16" fillId="0" borderId="9">
      <alignment horizontal="center"/>
      <protection/>
    </xf>
    <xf numFmtId="0" fontId="35" fillId="0" borderId="0" applyNumberFormat="0" applyFill="0" applyBorder="0" applyAlignment="0" applyProtection="0"/>
    <xf numFmtId="0" fontId="26" fillId="0" borderId="0">
      <alignment horizontal="right" vertical="top" wrapText="1"/>
      <protection/>
    </xf>
    <xf numFmtId="0" fontId="16" fillId="41" borderId="10" applyNumberFormat="0" applyFont="0" applyAlignment="0" applyProtection="0"/>
    <xf numFmtId="9" fontId="0" fillId="0" borderId="0" applyFont="0" applyFill="0" applyBorder="0" applyAlignment="0" applyProtection="0"/>
    <xf numFmtId="0" fontId="36" fillId="0" borderId="11" applyNumberFormat="0" applyFill="0" applyAlignment="0" applyProtection="0"/>
    <xf numFmtId="0" fontId="16" fillId="0" borderId="1">
      <alignment horizontal="center"/>
      <protection/>
    </xf>
    <xf numFmtId="0" fontId="37" fillId="0" borderId="0" applyNumberFormat="0" applyFill="0" applyBorder="0" applyAlignment="0" applyProtection="0"/>
    <xf numFmtId="0" fontId="26" fillId="0" borderId="0">
      <alignment horizontal="justify"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6" borderId="0" applyNumberFormat="0" applyBorder="0" applyAlignment="0" applyProtection="0"/>
  </cellStyleXfs>
  <cellXfs count="127">
    <xf numFmtId="0" fontId="0" fillId="0" borderId="0" xfId="0" applyAlignment="1">
      <alignment/>
    </xf>
    <xf numFmtId="169" fontId="0" fillId="42" borderId="1" xfId="0" applyNumberFormat="1" applyFill="1" applyBorder="1" applyAlignment="1" applyProtection="1">
      <alignment/>
      <protection hidden="1"/>
    </xf>
    <xf numFmtId="0" fontId="0" fillId="43" borderId="0" xfId="0" applyFill="1" applyAlignment="1" applyProtection="1">
      <alignment/>
      <protection hidden="1"/>
    </xf>
    <xf numFmtId="169" fontId="0" fillId="42" borderId="1" xfId="0" applyNumberFormat="1" applyFill="1" applyBorder="1" applyAlignment="1" applyProtection="1" quotePrefix="1">
      <alignment horizontal="center"/>
      <protection hidden="1"/>
    </xf>
    <xf numFmtId="14" fontId="0" fillId="43" borderId="0" xfId="0" applyNumberFormat="1" applyFont="1" applyFill="1" applyBorder="1" applyAlignment="1" applyProtection="1">
      <alignment/>
      <protection hidden="1"/>
    </xf>
    <xf numFmtId="169" fontId="0" fillId="43" borderId="0" xfId="0" applyNumberFormat="1" applyFont="1" applyFill="1" applyBorder="1" applyAlignment="1" applyProtection="1">
      <alignment/>
      <protection hidden="1"/>
    </xf>
    <xf numFmtId="0" fontId="0" fillId="43" borderId="0" xfId="0" applyFont="1" applyFill="1" applyBorder="1" applyAlignment="1" applyProtection="1">
      <alignment/>
      <protection hidden="1"/>
    </xf>
    <xf numFmtId="0" fontId="0" fillId="43" borderId="0" xfId="0" applyFont="1" applyFill="1" applyAlignment="1" applyProtection="1">
      <alignment/>
      <protection hidden="1"/>
    </xf>
    <xf numFmtId="169" fontId="6" fillId="43" borderId="0" xfId="0" applyNumberFormat="1" applyFont="1" applyFill="1" applyBorder="1" applyAlignment="1" applyProtection="1">
      <alignment/>
      <protection hidden="1"/>
    </xf>
    <xf numFmtId="169" fontId="6" fillId="43" borderId="0" xfId="0" applyNumberFormat="1" applyFont="1" applyFill="1" applyBorder="1" applyAlignment="1" applyProtection="1" quotePrefix="1">
      <alignment horizontal="center"/>
      <protection hidden="1"/>
    </xf>
    <xf numFmtId="0" fontId="0" fillId="43" borderId="0" xfId="0" applyFill="1" applyBorder="1" applyAlignment="1" applyProtection="1">
      <alignment/>
      <protection hidden="1"/>
    </xf>
    <xf numFmtId="0" fontId="0" fillId="43" borderId="0" xfId="0" applyFont="1" applyFill="1" applyAlignment="1" applyProtection="1">
      <alignment/>
      <protection hidden="1"/>
    </xf>
    <xf numFmtId="0" fontId="7" fillId="43" borderId="0" xfId="0" applyFont="1" applyFill="1" applyBorder="1" applyAlignment="1" applyProtection="1" quotePrefix="1">
      <alignment horizontal="left"/>
      <protection hidden="1"/>
    </xf>
    <xf numFmtId="0" fontId="7" fillId="43" borderId="0" xfId="0" applyFont="1" applyFill="1" applyBorder="1" applyAlignment="1" applyProtection="1">
      <alignment/>
      <protection hidden="1"/>
    </xf>
    <xf numFmtId="0" fontId="2" fillId="43" borderId="0" xfId="0" applyFont="1" applyFill="1" applyAlignment="1" applyProtection="1">
      <alignment/>
      <protection hidden="1"/>
    </xf>
    <xf numFmtId="0" fontId="0" fillId="43" borderId="1" xfId="0" applyFill="1" applyBorder="1" applyAlignment="1" applyProtection="1">
      <alignment horizontal="center"/>
      <protection hidden="1" locked="0"/>
    </xf>
    <xf numFmtId="14" fontId="0" fillId="43" borderId="1" xfId="0" applyNumberFormat="1" applyFill="1" applyBorder="1" applyAlignment="1" applyProtection="1">
      <alignment horizontal="center"/>
      <protection hidden="1" locked="0"/>
    </xf>
    <xf numFmtId="14" fontId="0" fillId="43" borderId="1" xfId="0" applyNumberFormat="1" applyFill="1" applyBorder="1" applyAlignment="1" applyProtection="1" quotePrefix="1">
      <alignment horizontal="center"/>
      <protection hidden="1" locked="0"/>
    </xf>
    <xf numFmtId="0" fontId="0" fillId="43" borderId="0" xfId="0" applyFill="1" applyAlignment="1" applyProtection="1">
      <alignment/>
      <protection hidden="1" locked="0"/>
    </xf>
    <xf numFmtId="0" fontId="0" fillId="43" borderId="0" xfId="0" applyFont="1" applyFill="1" applyAlignment="1" applyProtection="1">
      <alignment/>
      <protection hidden="1"/>
    </xf>
    <xf numFmtId="169" fontId="0" fillId="42" borderId="1" xfId="0" applyNumberFormat="1" applyFont="1" applyFill="1" applyBorder="1" applyAlignment="1" applyProtection="1">
      <alignment horizontal="right"/>
      <protection hidden="1"/>
    </xf>
    <xf numFmtId="169" fontId="0" fillId="42" borderId="1" xfId="0" applyNumberFormat="1" applyFont="1" applyFill="1" applyBorder="1" applyAlignment="1" applyProtection="1">
      <alignment/>
      <protection hidden="1"/>
    </xf>
    <xf numFmtId="169" fontId="0" fillId="43" borderId="0" xfId="0" applyNumberFormat="1" applyFont="1" applyFill="1" applyBorder="1" applyAlignment="1" applyProtection="1">
      <alignment/>
      <protection hidden="1"/>
    </xf>
    <xf numFmtId="0" fontId="0" fillId="38" borderId="0" xfId="0" applyFont="1" applyFill="1" applyAlignment="1" applyProtection="1">
      <alignment/>
      <protection hidden="1" locked="0"/>
    </xf>
    <xf numFmtId="0" fontId="0" fillId="38" borderId="0" xfId="0" applyFill="1" applyAlignment="1" applyProtection="1">
      <alignment/>
      <protection hidden="1" locked="0"/>
    </xf>
    <xf numFmtId="0" fontId="0" fillId="43" borderId="0" xfId="0" applyFont="1" applyFill="1" applyAlignment="1" applyProtection="1">
      <alignment/>
      <protection hidden="1" locked="0"/>
    </xf>
    <xf numFmtId="0" fontId="3" fillId="43" borderId="0" xfId="0" applyFont="1" applyFill="1" applyAlignment="1" applyProtection="1">
      <alignment horizontal="right"/>
      <protection hidden="1" locked="0"/>
    </xf>
    <xf numFmtId="0" fontId="0" fillId="43" borderId="0" xfId="0" applyFill="1" applyBorder="1" applyAlignment="1" applyProtection="1">
      <alignment/>
      <protection hidden="1" locked="0"/>
    </xf>
    <xf numFmtId="0" fontId="0" fillId="43" borderId="0" xfId="0" applyFill="1" applyBorder="1" applyAlignment="1" applyProtection="1">
      <alignment horizontal="right"/>
      <protection hidden="1" locked="0"/>
    </xf>
    <xf numFmtId="0" fontId="0" fillId="43" borderId="0" xfId="0" applyFill="1" applyAlignment="1" applyProtection="1">
      <alignment horizontal="right"/>
      <protection hidden="1" locked="0"/>
    </xf>
    <xf numFmtId="0" fontId="2" fillId="43" borderId="1" xfId="0" applyFont="1" applyFill="1" applyBorder="1" applyAlignment="1" applyProtection="1">
      <alignment horizontal="center" vertical="center"/>
      <protection hidden="1" locked="0"/>
    </xf>
    <xf numFmtId="0" fontId="2" fillId="43" borderId="12" xfId="0" applyFont="1" applyFill="1" applyBorder="1" applyAlignment="1" applyProtection="1">
      <alignment horizontal="center" vertical="center" wrapText="1"/>
      <protection hidden="1" locked="0"/>
    </xf>
    <xf numFmtId="0" fontId="2" fillId="43" borderId="12" xfId="0" applyFont="1" applyFill="1" applyBorder="1" applyAlignment="1" applyProtection="1">
      <alignment horizontal="center" vertical="center"/>
      <protection hidden="1" locked="0"/>
    </xf>
    <xf numFmtId="0" fontId="2" fillId="43" borderId="12" xfId="0" applyNumberFormat="1" applyFont="1" applyFill="1" applyBorder="1" applyAlignment="1" applyProtection="1">
      <alignment horizontal="center" vertical="center"/>
      <protection hidden="1" locked="0"/>
    </xf>
    <xf numFmtId="0" fontId="2" fillId="43" borderId="1" xfId="0" applyNumberFormat="1" applyFont="1" applyFill="1" applyBorder="1" applyAlignment="1" applyProtection="1">
      <alignment horizontal="center" vertical="center"/>
      <protection hidden="1" locked="0"/>
    </xf>
    <xf numFmtId="0" fontId="0" fillId="38" borderId="0" xfId="0" applyFont="1" applyFill="1" applyBorder="1" applyAlignment="1" applyProtection="1">
      <alignment/>
      <protection hidden="1" locked="0"/>
    </xf>
    <xf numFmtId="0" fontId="0" fillId="43" borderId="0" xfId="0" applyFont="1" applyFill="1" applyBorder="1" applyAlignment="1" applyProtection="1">
      <alignment/>
      <protection hidden="1" locked="0"/>
    </xf>
    <xf numFmtId="0" fontId="0" fillId="38" borderId="0" xfId="0" applyFont="1" applyFill="1" applyAlignment="1" applyProtection="1">
      <alignment/>
      <protection hidden="1" locked="0"/>
    </xf>
    <xf numFmtId="169" fontId="4" fillId="38" borderId="0" xfId="0" applyNumberFormat="1" applyFont="1" applyFill="1" applyBorder="1" applyAlignment="1" applyProtection="1" quotePrefix="1">
      <alignment horizontal="center"/>
      <protection hidden="1" locked="0"/>
    </xf>
    <xf numFmtId="169" fontId="4" fillId="38" borderId="0" xfId="0" applyNumberFormat="1" applyFont="1" applyFill="1" applyBorder="1" applyAlignment="1" applyProtection="1">
      <alignment/>
      <protection hidden="1" locked="0"/>
    </xf>
    <xf numFmtId="0" fontId="4" fillId="38" borderId="0" xfId="0" applyFont="1" applyFill="1" applyAlignment="1" applyProtection="1">
      <alignment/>
      <protection hidden="1" locked="0"/>
    </xf>
    <xf numFmtId="0" fontId="0" fillId="43" borderId="1" xfId="0" applyFill="1" applyBorder="1" applyAlignment="1" applyProtection="1">
      <alignment/>
      <protection hidden="1" locked="0"/>
    </xf>
    <xf numFmtId="0" fontId="0" fillId="43" borderId="1" xfId="0" applyFont="1" applyFill="1" applyBorder="1" applyAlignment="1" applyProtection="1">
      <alignment/>
      <protection hidden="1" locked="0"/>
    </xf>
    <xf numFmtId="0" fontId="0" fillId="43" borderId="0" xfId="0" applyFont="1" applyFill="1" applyBorder="1" applyAlignment="1" applyProtection="1">
      <alignment/>
      <protection hidden="1" locked="0"/>
    </xf>
    <xf numFmtId="0" fontId="6" fillId="43" borderId="0" xfId="0" applyFont="1" applyFill="1" applyAlignment="1" applyProtection="1">
      <alignment/>
      <protection hidden="1" locked="0"/>
    </xf>
    <xf numFmtId="169" fontId="4" fillId="38" borderId="0" xfId="0" applyNumberFormat="1" applyFont="1" applyFill="1" applyAlignment="1" applyProtection="1">
      <alignment/>
      <protection hidden="1" locked="0"/>
    </xf>
    <xf numFmtId="0" fontId="3" fillId="43" borderId="0" xfId="0" applyFont="1" applyFill="1" applyAlignment="1" applyProtection="1" quotePrefix="1">
      <alignment horizontal="right"/>
      <protection hidden="1" locked="0"/>
    </xf>
    <xf numFmtId="0" fontId="0" fillId="38" borderId="0" xfId="0" applyFont="1" applyFill="1" applyBorder="1" applyAlignment="1" applyProtection="1">
      <alignment horizontal="center"/>
      <protection hidden="1" locked="0"/>
    </xf>
    <xf numFmtId="0" fontId="0" fillId="38" borderId="0" xfId="0" applyFont="1" applyFill="1" applyAlignment="1" applyProtection="1">
      <alignment horizontal="center"/>
      <protection hidden="1" locked="0"/>
    </xf>
    <xf numFmtId="0" fontId="4" fillId="38" borderId="0" xfId="0" applyFont="1" applyFill="1" applyAlignment="1" applyProtection="1">
      <alignment/>
      <protection hidden="1" locked="0"/>
    </xf>
    <xf numFmtId="0" fontId="4" fillId="38" borderId="0" xfId="0" applyFont="1" applyFill="1" applyBorder="1" applyAlignment="1" applyProtection="1">
      <alignment/>
      <protection hidden="1" locked="0"/>
    </xf>
    <xf numFmtId="0" fontId="4" fillId="38" borderId="0" xfId="0" applyFont="1" applyFill="1" applyBorder="1" applyAlignment="1" applyProtection="1">
      <alignment horizontal="center"/>
      <protection hidden="1" locked="0"/>
    </xf>
    <xf numFmtId="0" fontId="4" fillId="38" borderId="0" xfId="0" applyFont="1" applyFill="1" applyAlignment="1" applyProtection="1">
      <alignment horizontal="center"/>
      <protection hidden="1" locked="0"/>
    </xf>
    <xf numFmtId="169" fontId="4" fillId="38" borderId="0" xfId="0" applyNumberFormat="1" applyFont="1" applyFill="1" applyBorder="1" applyAlignment="1" applyProtection="1">
      <alignment/>
      <protection hidden="1" locked="0"/>
    </xf>
    <xf numFmtId="169" fontId="4" fillId="38" borderId="0" xfId="0" applyNumberFormat="1" applyFont="1" applyFill="1" applyBorder="1" applyAlignment="1" applyProtection="1">
      <alignment/>
      <protection locked="0"/>
    </xf>
    <xf numFmtId="0" fontId="4" fillId="38" borderId="0" xfId="0" applyFont="1" applyFill="1" applyBorder="1" applyAlignment="1" applyProtection="1">
      <alignment/>
      <protection locked="0"/>
    </xf>
    <xf numFmtId="169" fontId="4" fillId="38" borderId="0" xfId="0" applyNumberFormat="1" applyFont="1" applyFill="1" applyAlignment="1" applyProtection="1">
      <alignment/>
      <protection hidden="1" locked="0"/>
    </xf>
    <xf numFmtId="0" fontId="8" fillId="38" borderId="0" xfId="0" applyFont="1" applyFill="1" applyAlignment="1" applyProtection="1" quotePrefix="1">
      <alignment horizontal="justify" wrapText="1"/>
      <protection hidden="1" locked="0"/>
    </xf>
    <xf numFmtId="0" fontId="0" fillId="38" borderId="0" xfId="0" applyFont="1" applyFill="1" applyAlignment="1" applyProtection="1">
      <alignment/>
      <protection hidden="1" locked="0"/>
    </xf>
    <xf numFmtId="0" fontId="11" fillId="38" borderId="0" xfId="0" applyFont="1" applyFill="1" applyAlignment="1" applyProtection="1">
      <alignment/>
      <protection locked="0"/>
    </xf>
    <xf numFmtId="0" fontId="4" fillId="38" borderId="0" xfId="0" applyFont="1" applyFill="1" applyBorder="1" applyAlignment="1" applyProtection="1">
      <alignment/>
      <protection hidden="1" locked="0"/>
    </xf>
    <xf numFmtId="0" fontId="4" fillId="38" borderId="0" xfId="0" applyFont="1" applyFill="1" applyAlignment="1" applyProtection="1">
      <alignment/>
      <protection hidden="1"/>
    </xf>
    <xf numFmtId="169" fontId="4" fillId="38" borderId="0" xfId="0" applyNumberFormat="1" applyFont="1" applyFill="1" applyBorder="1" applyAlignment="1" applyProtection="1" quotePrefix="1">
      <alignment horizontal="center"/>
      <protection hidden="1"/>
    </xf>
    <xf numFmtId="169" fontId="4" fillId="38" borderId="0" xfId="0" applyNumberFormat="1" applyFont="1" applyFill="1" applyBorder="1" applyAlignment="1" applyProtection="1">
      <alignment/>
      <protection hidden="1"/>
    </xf>
    <xf numFmtId="0" fontId="4" fillId="38" borderId="0" xfId="0" applyFont="1" applyFill="1" applyBorder="1" applyAlignment="1" applyProtection="1">
      <alignment/>
      <protection hidden="1"/>
    </xf>
    <xf numFmtId="0" fontId="2" fillId="43" borderId="1" xfId="0" applyFont="1" applyFill="1" applyBorder="1" applyAlignment="1" applyProtection="1" quotePrefix="1">
      <alignment horizontal="center" vertical="center"/>
      <protection hidden="1" locked="0"/>
    </xf>
    <xf numFmtId="0" fontId="0" fillId="38" borderId="0" xfId="0" applyFill="1" applyAlignment="1">
      <alignment/>
    </xf>
    <xf numFmtId="0" fontId="0" fillId="43" borderId="0" xfId="0" applyFill="1" applyAlignment="1">
      <alignment/>
    </xf>
    <xf numFmtId="49" fontId="0" fillId="43" borderId="1" xfId="0" applyNumberFormat="1" applyFill="1" applyBorder="1" applyAlignment="1" applyProtection="1">
      <alignment horizontal="left" shrinkToFit="1"/>
      <protection locked="0"/>
    </xf>
    <xf numFmtId="49" fontId="0" fillId="43" borderId="1" xfId="0" applyNumberFormat="1" applyFill="1" applyBorder="1" applyAlignment="1" applyProtection="1">
      <alignment horizontal="center" shrinkToFit="1"/>
      <protection locked="0"/>
    </xf>
    <xf numFmtId="0" fontId="0" fillId="43" borderId="0" xfId="0" applyFill="1" applyAlignment="1">
      <alignment horizontal="center"/>
    </xf>
    <xf numFmtId="0" fontId="13" fillId="38" borderId="0" xfId="0" applyFont="1" applyFill="1" applyAlignment="1">
      <alignment/>
    </xf>
    <xf numFmtId="0" fontId="8" fillId="38" borderId="0" xfId="0" applyFont="1" applyFill="1" applyAlignment="1" applyProtection="1" quotePrefix="1">
      <alignment wrapText="1"/>
      <protection hidden="1" locked="0"/>
    </xf>
    <xf numFmtId="0" fontId="16" fillId="38" borderId="0" xfId="77" applyFill="1">
      <alignment horizontal="left"/>
      <protection/>
    </xf>
    <xf numFmtId="0" fontId="16" fillId="38" borderId="0" xfId="78" applyFill="1">
      <alignment horizontal="left"/>
      <protection/>
    </xf>
    <xf numFmtId="170" fontId="40" fillId="38" borderId="0" xfId="64" applyFont="1" applyFill="1" applyBorder="1" applyAlignment="1">
      <alignment vertical="justify" wrapText="1"/>
    </xf>
    <xf numFmtId="0" fontId="16" fillId="38" borderId="0" xfId="78" applyFill="1" applyBorder="1">
      <alignment horizontal="left"/>
      <protection/>
    </xf>
    <xf numFmtId="170" fontId="42" fillId="38" borderId="0" xfId="64" applyFont="1" applyFill="1" applyBorder="1" applyAlignment="1">
      <alignment vertical="justify" wrapText="1"/>
    </xf>
    <xf numFmtId="0" fontId="2" fillId="38" borderId="0" xfId="0" applyFont="1" applyFill="1" applyAlignment="1" applyProtection="1" quotePrefix="1">
      <alignment horizontal="justify" wrapText="1"/>
      <protection hidden="1" locked="0"/>
    </xf>
    <xf numFmtId="0" fontId="0" fillId="38" borderId="0" xfId="0" applyFont="1" applyFill="1" applyAlignment="1" applyProtection="1">
      <alignment/>
      <protection hidden="1"/>
    </xf>
    <xf numFmtId="0" fontId="0" fillId="38" borderId="0" xfId="0" applyFont="1" applyFill="1" applyBorder="1" applyAlignment="1" applyProtection="1">
      <alignment/>
      <protection hidden="1"/>
    </xf>
    <xf numFmtId="169" fontId="4" fillId="38" borderId="0" xfId="0" applyNumberFormat="1" applyFont="1" applyFill="1" applyAlignment="1" applyProtection="1">
      <alignment/>
      <protection hidden="1"/>
    </xf>
    <xf numFmtId="169" fontId="4" fillId="38" borderId="0" xfId="0" applyNumberFormat="1" applyFont="1" applyFill="1" applyBorder="1" applyAlignment="1" applyProtection="1">
      <alignment/>
      <protection hidden="1"/>
    </xf>
    <xf numFmtId="0" fontId="4" fillId="38" borderId="0" xfId="0" applyFont="1" applyFill="1" applyBorder="1" applyAlignment="1" applyProtection="1">
      <alignment/>
      <protection hidden="1"/>
    </xf>
    <xf numFmtId="0" fontId="0" fillId="38" borderId="0" xfId="0" applyFont="1" applyFill="1" applyAlignment="1">
      <alignment/>
    </xf>
    <xf numFmtId="0" fontId="2" fillId="38" borderId="0" xfId="0" applyFont="1" applyFill="1" applyAlignment="1">
      <alignment horizontal="right"/>
    </xf>
    <xf numFmtId="0" fontId="43" fillId="43" borderId="0" xfId="64" applyNumberFormat="1" applyFont="1" applyFill="1" applyBorder="1" applyAlignment="1" applyProtection="1">
      <alignment horizontal="center" vertical="top" wrapText="1"/>
      <protection/>
    </xf>
    <xf numFmtId="0" fontId="54" fillId="43" borderId="0" xfId="64" applyNumberFormat="1" applyFont="1" applyFill="1" applyBorder="1" applyAlignment="1" applyProtection="1">
      <alignment horizontal="center" wrapText="1"/>
      <protection/>
    </xf>
    <xf numFmtId="0" fontId="12" fillId="43" borderId="0" xfId="79" applyFont="1" applyFill="1" applyBorder="1" applyAlignment="1" applyProtection="1">
      <alignment horizontal="justify" vertical="top" wrapText="1"/>
      <protection locked="0"/>
    </xf>
    <xf numFmtId="0" fontId="41" fillId="43" borderId="0" xfId="79" applyFont="1" applyFill="1" applyBorder="1" applyAlignment="1" applyProtection="1">
      <alignment horizontal="justify" vertical="top" wrapText="1"/>
      <protection locked="0"/>
    </xf>
    <xf numFmtId="0" fontId="12" fillId="43" borderId="0" xfId="79" applyFont="1" applyFill="1" applyAlignment="1">
      <alignment horizontal="justify" vertical="top" wrapText="1"/>
      <protection/>
    </xf>
    <xf numFmtId="170" fontId="39" fillId="42" borderId="0" xfId="64" applyFont="1" applyFill="1" applyBorder="1" applyAlignment="1">
      <alignment horizontal="center" vertical="center" wrapText="1"/>
    </xf>
    <xf numFmtId="0" fontId="16" fillId="43" borderId="0" xfId="64" applyNumberFormat="1" applyFont="1" applyFill="1" applyBorder="1" applyAlignment="1" applyProtection="1">
      <alignment horizontal="justify" vertical="top" wrapText="1"/>
      <protection/>
    </xf>
    <xf numFmtId="0" fontId="54" fillId="43" borderId="0" xfId="64" applyNumberFormat="1" applyFont="1" applyFill="1" applyBorder="1" applyAlignment="1" applyProtection="1">
      <alignment horizontal="justify" wrapText="1"/>
      <protection/>
    </xf>
    <xf numFmtId="0" fontId="55" fillId="43" borderId="0" xfId="64" applyNumberFormat="1" applyFont="1" applyFill="1" applyBorder="1" applyAlignment="1" applyProtection="1">
      <alignment horizontal="justify" wrapText="1"/>
      <protection/>
    </xf>
    <xf numFmtId="0" fontId="44" fillId="43" borderId="0" xfId="64" applyNumberFormat="1" applyFont="1" applyFill="1" applyBorder="1" applyAlignment="1" applyProtection="1">
      <alignment horizontal="justify" wrapText="1"/>
      <protection/>
    </xf>
    <xf numFmtId="0" fontId="16" fillId="43" borderId="0" xfId="64" applyNumberFormat="1" applyFont="1" applyFill="1" applyBorder="1" applyAlignment="1" applyProtection="1">
      <alignment horizontal="justify" wrapText="1"/>
      <protection/>
    </xf>
    <xf numFmtId="0" fontId="45" fillId="43" borderId="0" xfId="64" applyNumberFormat="1" applyFont="1" applyFill="1" applyBorder="1" applyAlignment="1" applyProtection="1">
      <alignment horizontal="justify" wrapText="1"/>
      <protection/>
    </xf>
    <xf numFmtId="0" fontId="2" fillId="43" borderId="0" xfId="0" applyFont="1" applyFill="1" applyBorder="1" applyAlignment="1" applyProtection="1" quotePrefix="1">
      <alignment horizontal="left"/>
      <protection hidden="1"/>
    </xf>
    <xf numFmtId="0" fontId="2" fillId="43" borderId="0" xfId="0" applyFont="1" applyFill="1" applyBorder="1" applyAlignment="1" applyProtection="1">
      <alignment/>
      <protection hidden="1"/>
    </xf>
    <xf numFmtId="0" fontId="2" fillId="43" borderId="1" xfId="0" applyFont="1" applyFill="1" applyBorder="1" applyAlignment="1" applyProtection="1">
      <alignment horizontal="center" vertical="center"/>
      <protection hidden="1" locked="0"/>
    </xf>
    <xf numFmtId="0" fontId="0" fillId="43" borderId="13" xfId="0" applyFill="1" applyBorder="1" applyAlignment="1" applyProtection="1">
      <alignment/>
      <protection hidden="1" locked="0"/>
    </xf>
    <xf numFmtId="0" fontId="0" fillId="43" borderId="14" xfId="0" applyFill="1" applyBorder="1" applyAlignment="1" applyProtection="1">
      <alignment/>
      <protection hidden="1" locked="0"/>
    </xf>
    <xf numFmtId="0" fontId="2" fillId="43" borderId="1" xfId="0" applyFont="1" applyFill="1" applyBorder="1" applyAlignment="1" applyProtection="1" quotePrefix="1">
      <alignment horizontal="center" vertical="center"/>
      <protection hidden="1" locked="0"/>
    </xf>
    <xf numFmtId="0" fontId="0" fillId="43" borderId="13" xfId="0" applyFill="1" applyBorder="1" applyAlignment="1" applyProtection="1">
      <alignment/>
      <protection hidden="1" locked="0"/>
    </xf>
    <xf numFmtId="0" fontId="0" fillId="43" borderId="14" xfId="0" applyFill="1" applyBorder="1" applyAlignment="1" applyProtection="1">
      <alignment/>
      <protection hidden="1" locked="0"/>
    </xf>
    <xf numFmtId="0" fontId="9" fillId="43" borderId="9" xfId="0" applyFont="1" applyFill="1" applyBorder="1" applyAlignment="1" applyProtection="1">
      <alignment horizontal="center"/>
      <protection hidden="1" locked="0"/>
    </xf>
    <xf numFmtId="0" fontId="9" fillId="43" borderId="15" xfId="0" applyFont="1" applyFill="1" applyBorder="1" applyAlignment="1" applyProtection="1">
      <alignment horizontal="center"/>
      <protection hidden="1" locked="0"/>
    </xf>
    <xf numFmtId="14" fontId="9" fillId="43" borderId="15" xfId="0" applyNumberFormat="1" applyFont="1" applyFill="1" applyBorder="1" applyAlignment="1" applyProtection="1">
      <alignment horizontal="center"/>
      <protection hidden="1" locked="0"/>
    </xf>
    <xf numFmtId="0" fontId="8" fillId="38" borderId="0" xfId="0" applyFont="1" applyFill="1" applyAlignment="1" applyProtection="1" quotePrefix="1">
      <alignment horizontal="left" wrapText="1"/>
      <protection hidden="1" locked="0"/>
    </xf>
    <xf numFmtId="0" fontId="8" fillId="38" borderId="0" xfId="0" applyFont="1" applyFill="1" applyAlignment="1" applyProtection="1" quotePrefix="1">
      <alignment horizontal="justify" wrapText="1"/>
      <protection hidden="1" locked="0"/>
    </xf>
    <xf numFmtId="0" fontId="10" fillId="38" borderId="0" xfId="0" applyFont="1" applyFill="1" applyAlignment="1" applyProtection="1">
      <alignment horizontal="justify" wrapText="1"/>
      <protection hidden="1" locked="0"/>
    </xf>
    <xf numFmtId="0" fontId="10" fillId="38" borderId="0" xfId="0" applyFont="1" applyFill="1" applyAlignment="1" applyProtection="1" quotePrefix="1">
      <alignment horizontal="justify" wrapText="1"/>
      <protection hidden="1" locked="0"/>
    </xf>
    <xf numFmtId="0" fontId="2" fillId="43" borderId="1" xfId="0" applyFont="1" applyFill="1" applyBorder="1" applyAlignment="1" applyProtection="1" quotePrefix="1">
      <alignment horizontal="center" vertical="center" wrapText="1"/>
      <protection hidden="1" locked="0"/>
    </xf>
    <xf numFmtId="0" fontId="2" fillId="43" borderId="12" xfId="0" applyFont="1" applyFill="1" applyBorder="1" applyAlignment="1" applyProtection="1">
      <alignment horizontal="center" vertical="center" wrapText="1"/>
      <protection hidden="1" locked="0"/>
    </xf>
    <xf numFmtId="0" fontId="5" fillId="43" borderId="0" xfId="0" applyFont="1" applyFill="1" applyAlignment="1" applyProtection="1">
      <alignment horizontal="center"/>
      <protection hidden="1" locked="0"/>
    </xf>
    <xf numFmtId="0" fontId="2" fillId="43" borderId="16" xfId="0" applyFont="1" applyFill="1" applyBorder="1" applyAlignment="1" applyProtection="1">
      <alignment horizontal="center" vertical="center"/>
      <protection hidden="1" locked="0"/>
    </xf>
    <xf numFmtId="0" fontId="2" fillId="43" borderId="17" xfId="0" applyFont="1" applyFill="1" applyBorder="1" applyAlignment="1" applyProtection="1">
      <alignment horizontal="center" vertical="center"/>
      <protection hidden="1" locked="0"/>
    </xf>
    <xf numFmtId="0" fontId="2" fillId="43" borderId="18" xfId="0" applyFont="1" applyFill="1" applyBorder="1" applyAlignment="1" applyProtection="1">
      <alignment horizontal="center" vertical="center"/>
      <protection hidden="1" locked="0"/>
    </xf>
    <xf numFmtId="0" fontId="2" fillId="43" borderId="19" xfId="0" applyFont="1" applyFill="1" applyBorder="1" applyAlignment="1" applyProtection="1">
      <alignment horizontal="center" vertical="center"/>
      <protection hidden="1" locked="0"/>
    </xf>
    <xf numFmtId="0" fontId="2" fillId="43" borderId="1" xfId="0" applyFont="1" applyFill="1" applyBorder="1" applyAlignment="1" applyProtection="1">
      <alignment horizontal="center" vertical="center" wrapText="1"/>
      <protection hidden="1" locked="0"/>
    </xf>
    <xf numFmtId="0" fontId="56" fillId="38" borderId="0" xfId="0" applyFont="1" applyFill="1" applyAlignment="1" applyProtection="1" quotePrefix="1">
      <alignment horizontal="right" wrapText="1"/>
      <protection hidden="1" locked="0"/>
    </xf>
    <xf numFmtId="0" fontId="2" fillId="43" borderId="13" xfId="0" applyFont="1" applyFill="1" applyBorder="1" applyAlignment="1" applyProtection="1">
      <alignment horizontal="center" vertical="center" wrapText="1"/>
      <protection hidden="1" locked="0"/>
    </xf>
    <xf numFmtId="0" fontId="2" fillId="43" borderId="15" xfId="0" applyFont="1" applyFill="1" applyBorder="1" applyAlignment="1" applyProtection="1">
      <alignment horizontal="center" vertical="center" wrapText="1"/>
      <protection hidden="1" locked="0"/>
    </xf>
    <xf numFmtId="0" fontId="2" fillId="43" borderId="14" xfId="0" applyFont="1" applyFill="1" applyBorder="1" applyAlignment="1" applyProtection="1">
      <alignment horizontal="center" vertical="center" wrapText="1"/>
      <protection hidden="1" locked="0"/>
    </xf>
    <xf numFmtId="0" fontId="2" fillId="43" borderId="12" xfId="0" applyFont="1" applyFill="1" applyBorder="1" applyAlignment="1" applyProtection="1">
      <alignment horizontal="center" vertical="center"/>
      <protection hidden="1" locked="0"/>
    </xf>
    <xf numFmtId="0" fontId="7" fillId="43" borderId="0" xfId="0" applyFont="1" applyFill="1" applyAlignment="1" applyProtection="1">
      <alignment/>
      <protection hidden="1"/>
    </xf>
  </cellXfs>
  <cellStyles count="82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бзац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Блок" xfId="58"/>
    <cellStyle name="Ввод " xfId="59"/>
    <cellStyle name="Вывод" xfId="60"/>
    <cellStyle name="Вычисление" xfId="61"/>
    <cellStyle name="Hyperlink" xfId="62"/>
    <cellStyle name="Дата" xfId="63"/>
    <cellStyle name="Currency" xfId="64"/>
    <cellStyle name="Currency [0]" xfId="65"/>
    <cellStyle name="Заголовок 1" xfId="66"/>
    <cellStyle name="Заголовок 2" xfId="67"/>
    <cellStyle name="Заголовок 3" xfId="68"/>
    <cellStyle name="Заголовок 4" xfId="69"/>
    <cellStyle name="ЗаголовокБланка" xfId="70"/>
    <cellStyle name="ЗаголовокТаблицы" xfId="71"/>
    <cellStyle name="ЗвездочкаСноски" xfId="72"/>
    <cellStyle name="Итог" xfId="73"/>
    <cellStyle name="Контрольная ячейка" xfId="74"/>
    <cellStyle name="Название" xfId="75"/>
    <cellStyle name="Нейтральный" xfId="76"/>
    <cellStyle name="Обычный_$139409_139409_010R" xfId="77"/>
    <cellStyle name="Обычный_Рекомендации" xfId="78"/>
    <cellStyle name="Обычный_Формы" xfId="79"/>
    <cellStyle name="Followed Hyperlink" xfId="80"/>
    <cellStyle name="Плохой" xfId="81"/>
    <cellStyle name="Подпись" xfId="82"/>
    <cellStyle name="Подстрочный" xfId="83"/>
    <cellStyle name="ПоляЗаполнения" xfId="84"/>
    <cellStyle name="Пояснение" xfId="85"/>
    <cellStyle name="Приложение" xfId="86"/>
    <cellStyle name="Примечание" xfId="87"/>
    <cellStyle name="Percent" xfId="88"/>
    <cellStyle name="Связанная ячейка" xfId="89"/>
    <cellStyle name="Табличный" xfId="90"/>
    <cellStyle name="Текст предупреждения" xfId="91"/>
    <cellStyle name="ТекстСноски" xfId="92"/>
    <cellStyle name="Comma" xfId="93"/>
    <cellStyle name="Comma [0]" xfId="94"/>
    <cellStyle name="Хороший" xfId="9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externalLink" Target="externalLinks/externalLink8.xml" /><Relationship Id="rId14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4.emf" /><Relationship Id="rId4" Type="http://schemas.openxmlformats.org/officeDocument/2006/relationships/image" Target="../media/image5.emf" /><Relationship Id="rId5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161925</xdr:colOff>
      <xdr:row>10</xdr:row>
      <xdr:rowOff>914400</xdr:rowOff>
    </xdr:from>
    <xdr:to>
      <xdr:col>19</xdr:col>
      <xdr:colOff>200025</xdr:colOff>
      <xdr:row>11</xdr:row>
      <xdr:rowOff>666750</xdr:rowOff>
    </xdr:to>
    <xdr:sp>
      <xdr:nvSpPr>
        <xdr:cNvPr id="1" name="Rectangle 1"/>
        <xdr:cNvSpPr>
          <a:spLocks/>
        </xdr:cNvSpPr>
      </xdr:nvSpPr>
      <xdr:spPr>
        <a:xfrm>
          <a:off x="6153150" y="8191500"/>
          <a:ext cx="4305300" cy="2543175"/>
        </a:xfrm>
        <a:prstGeom prst="rect">
          <a:avLst/>
        </a:prstGeom>
        <a:solidFill>
          <a:srgbClr val="FFFFFF"/>
        </a:solidFill>
        <a:ln w="38100" cmpd="dbl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Примечание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Если кнопки не срабатывают, то необходимо снять высокую защиту  макросов. Для этого следует выполнить определенные действия.
</a:t>
          </a:r>
          <a:r>
            <a:rPr lang="en-US" cap="none" sz="10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В Excel-2003: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выбрать команду "Сервис" → "Параметры";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в выпадающем окне выбрать "Безопасность" → "Безопасность макросов".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Если стоит высокий или очень высокий уровень безопасности,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то отметить среднюю или низкую;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нажать "Ок", еще раз "Ок";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закрыть файл, сохранив все внесенные изменения, и открыть его еще раз.
</a:t>
          </a:r>
          <a:r>
            <a:rPr lang="en-US" cap="none" sz="10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В Excel-2007: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выбрать кнопку "Offiсе" → "Параметры Excel"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Центр управления безопасностью  → Параметры центра управления безопасностью → Параметры макросов  →  Включить все макросы;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обязательно сохранить данную форму с поддержкой макросов: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кнопка"Offiсе"→ Сохранить как → Книга Excel с поддержкой макросов.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21</xdr:col>
      <xdr:colOff>57150</xdr:colOff>
      <xdr:row>22</xdr:row>
      <xdr:rowOff>180975</xdr:rowOff>
    </xdr:from>
    <xdr:to>
      <xdr:col>21</xdr:col>
      <xdr:colOff>342900</xdr:colOff>
      <xdr:row>24</xdr:row>
      <xdr:rowOff>85725</xdr:rowOff>
    </xdr:to>
    <xdr:pic>
      <xdr:nvPicPr>
        <xdr:cNvPr id="1" name="CommandButton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7791450" y="3505200"/>
          <a:ext cx="285750" cy="2857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21</xdr:col>
      <xdr:colOff>447675</xdr:colOff>
      <xdr:row>23</xdr:row>
      <xdr:rowOff>0</xdr:rowOff>
    </xdr:from>
    <xdr:to>
      <xdr:col>22</xdr:col>
      <xdr:colOff>114300</xdr:colOff>
      <xdr:row>24</xdr:row>
      <xdr:rowOff>95250</xdr:rowOff>
    </xdr:to>
    <xdr:pic>
      <xdr:nvPicPr>
        <xdr:cNvPr id="2" name="CommandButton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8181975" y="3514725"/>
          <a:ext cx="285750" cy="2857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21</xdr:col>
      <xdr:colOff>47625</xdr:colOff>
      <xdr:row>39</xdr:row>
      <xdr:rowOff>85725</xdr:rowOff>
    </xdr:from>
    <xdr:to>
      <xdr:col>22</xdr:col>
      <xdr:colOff>523875</xdr:colOff>
      <xdr:row>40</xdr:row>
      <xdr:rowOff>171450</xdr:rowOff>
    </xdr:to>
    <xdr:pic>
      <xdr:nvPicPr>
        <xdr:cNvPr id="3" name="CommandButton3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7781925" y="5943600"/>
          <a:ext cx="1095375" cy="276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21</xdr:col>
      <xdr:colOff>47625</xdr:colOff>
      <xdr:row>41</xdr:row>
      <xdr:rowOff>38100</xdr:rowOff>
    </xdr:from>
    <xdr:to>
      <xdr:col>22</xdr:col>
      <xdr:colOff>523875</xdr:colOff>
      <xdr:row>42</xdr:row>
      <xdr:rowOff>152400</xdr:rowOff>
    </xdr:to>
    <xdr:pic>
      <xdr:nvPicPr>
        <xdr:cNvPr id="4" name="CommandButton4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7781925" y="6276975"/>
          <a:ext cx="1095375" cy="276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21</xdr:col>
      <xdr:colOff>123825</xdr:colOff>
      <xdr:row>28</xdr:row>
      <xdr:rowOff>0</xdr:rowOff>
    </xdr:from>
    <xdr:to>
      <xdr:col>22</xdr:col>
      <xdr:colOff>600075</xdr:colOff>
      <xdr:row>32</xdr:row>
      <xdr:rowOff>85725</xdr:rowOff>
    </xdr:to>
    <xdr:pic>
      <xdr:nvPicPr>
        <xdr:cNvPr id="5" name="CommandButton5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7858125" y="4248150"/>
          <a:ext cx="1095375" cy="276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114300</xdr:colOff>
      <xdr:row>8</xdr:row>
      <xdr:rowOff>38100</xdr:rowOff>
    </xdr:from>
    <xdr:to>
      <xdr:col>5</xdr:col>
      <xdr:colOff>400050</xdr:colOff>
      <xdr:row>10</xdr:row>
      <xdr:rowOff>66675</xdr:rowOff>
    </xdr:to>
    <xdr:pic>
      <xdr:nvPicPr>
        <xdr:cNvPr id="1" name="CommandButton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067300" y="752475"/>
          <a:ext cx="285750" cy="2857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Work_BDB\LAWYER_BDB\Shchebeliova\&#1050;&#1086;&#1088;&#1079;&#1080;&#1085;&#1072;\&#1058;&#1058;&#1053;%20&#1089;%20&#1072;&#1074;&#1090;&#1086;&#1079;&#1072;&#1087;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Work_BDB\LAWYER_BDB\Shchebeliova\statistika\2010\09\28_09\88021!!\&#1087;&#1088;&#1080;&#1083;%201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Work_BDB\LAWYER_BDB\Shchebeliova\statistika\2010\09\28_09\88021!!\&#1087;&#1088;&#1080;&#1083;%208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Work_BDB\LAWYER_BDB\Shchebeliova\statistika\2010\09\24_09\$99199_77149_018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~1\S90DD~1.SCH\LOCALS~1\Temp\3\48320000000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ork_BDB\LAWYER_BDB\Volkovets\&#1050;&#1086;&#1088;&#1079;&#1080;&#1085;&#1072;\&#1056;&#1045;&#1050;&#1054;&#1052;&#1045;&#1053;&#1044;&#1040;&#1062;&#1048;&#1048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6;&#1077;&#1077;&#1089;&#1090;&#1088;%20&#1076;&#1086;&#1082;&#1091;&#1084;&#1077;&#1085;&#1090;&#1086;&#1074;\&#1056;&#1072;&#1073;&#1086;&#1095;&#1072;&#1103;%20&#1087;&#1072;&#1087;&#1082;&#1072;\&#1092;&#1086;&#1088;&#1084;&#1072;%20&#1082;&#1072;&#1088;&#1090;&#1086;&#1095;&#1082;&#1080;%20&#1076;&#1086;&#1082;&#1091;&#1084;&#1077;&#1085;&#1090;&#1072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TD2A9~1.VOL\LOCALS~1\Temp\232000000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омендации"/>
      <sheetName val="Прейскурант"/>
      <sheetName val="Счет-фактура"/>
      <sheetName val="НДС ТТН"/>
      <sheetName val="с НДСТТН"/>
      <sheetName val="масса к ТТН"/>
      <sheetName val="к счет-ф"/>
      <sheetName val="Протокол"/>
      <sheetName val="к протоколу"/>
      <sheetName val="ТН-2(кн)"/>
      <sheetName val="ТН-2 прил"/>
      <sheetName val="НДС"/>
      <sheetName val="с НДС"/>
      <sheetName val="ТН-2 (альбомн)"/>
      <sheetName val="ТН-2(прил)"/>
      <sheetName val="НДС (2)"/>
      <sheetName val="с НДС (2)"/>
      <sheetName val="ТТН стр.1  (альбомная)"/>
      <sheetName val="ТТН стр.2  (альбомная)"/>
      <sheetName val="Лист2 (4)"/>
      <sheetName val="Лист2 (6)"/>
      <sheetName val="ТТН прил"/>
      <sheetName val="ТТН  стр.1 (книжная)"/>
      <sheetName val="ТТН прилож"/>
      <sheetName val="ТТН стр.2 книжн "/>
      <sheetName val="кол-во к ТТН"/>
      <sheetName val="Лист2 (2)"/>
      <sheetName val="Лист2 (3)"/>
      <sheetName val="Лист2 (5)"/>
      <sheetName val="Лист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омендации"/>
      <sheetName val="Акт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Рекомендации"/>
      <sheetName val="Ведомость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Рекомендации"/>
      <sheetName val="Форма 13-инв."/>
      <sheetName val="№"/>
      <sheetName val="с НДС"/>
      <sheetName val="С ндс (3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Рекомендации"/>
      <sheetName val="Прейскурант"/>
      <sheetName val="Счет-фактура"/>
      <sheetName val="НДС ТТН"/>
      <sheetName val="с НДСТТН"/>
      <sheetName val="масса к ТТН"/>
      <sheetName val="к счет-ф"/>
      <sheetName val="Протокол"/>
      <sheetName val="к протоколу"/>
      <sheetName val="ТН-2(кн)"/>
      <sheetName val="ТН-2 прил"/>
      <sheetName val="НДС"/>
      <sheetName val="с НДС"/>
      <sheetName val="ТН-2 (альбомн)"/>
      <sheetName val="ТН-2(прил)"/>
      <sheetName val="НДС (2)"/>
      <sheetName val="с НДС (2)"/>
      <sheetName val="ТТН стр.1  (альбомная)"/>
      <sheetName val="ТТН стр.2  (альбомная)"/>
      <sheetName val="Лист2 (4)"/>
      <sheetName val="Лист2 (6)"/>
      <sheetName val="ТТН прил"/>
      <sheetName val="ТТН  стр.1 (книжная)"/>
      <sheetName val="ТТН прилож"/>
      <sheetName val="ТТН стр.2 книжн "/>
      <sheetName val="кол-во к ТТН"/>
      <sheetName val="Лист2 (2)"/>
      <sheetName val="Лист2 (3)"/>
      <sheetName val="Лист2 (5)"/>
      <sheetName val="Лист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Рекомендации"/>
      <sheetName val="Пропись 1-ой строкой"/>
      <sheetName val="Пропись 2-я строками"/>
      <sheetName val="Пропись 3-я строками"/>
      <sheetName val="Округление до 50 руб."/>
      <sheetName val="Типовые ответы_для клиентов"/>
      <sheetName val="Разное"/>
      <sheetName val="Доработка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Карточки документа"/>
      <sheetName val="Служебный"/>
    </sheetNames>
    <sheetDataSet>
      <sheetData sheetId="1">
        <row r="4">
          <cell r="A4" t="str">
            <v>Управление производства компьютерных юридических баз данных</v>
          </cell>
          <cell r="B4" t="str">
            <v>все сотрудники;</v>
          </cell>
          <cell r="C4" t="str">
            <v>запись</v>
          </cell>
          <cell r="D4" t="str">
            <v>Базовая документация</v>
          </cell>
          <cell r="E4" t="str">
            <v>срок прекращения действия - </v>
          </cell>
          <cell r="F4" t="str">
            <v>не проводился</v>
          </cell>
        </row>
        <row r="5">
          <cell r="A5" t="str">
            <v>Правовой аналитический отдел</v>
          </cell>
          <cell r="B5" t="str">
            <v>все руководители;</v>
          </cell>
          <cell r="C5" t="str">
            <v>регламентирующий документ</v>
          </cell>
          <cell r="D5" t="str">
            <v>Функциональная документация</v>
          </cell>
        </row>
        <row r="6">
          <cell r="A6" t="str">
            <v>Сектор Быстрый поиск</v>
          </cell>
          <cell r="B6" t="str">
            <v>руководители компании;</v>
          </cell>
          <cell r="D6" t="str">
            <v>Взаимодействия документация</v>
          </cell>
        </row>
        <row r="7">
          <cell r="A7" t="str">
            <v>Отдел обработки авторских материалов</v>
          </cell>
          <cell r="D7" t="str">
            <v>Административная документация</v>
          </cell>
        </row>
        <row r="8">
          <cell r="A8" t="str">
            <v>Технологический сектор Отдела обработки авторских материалов</v>
          </cell>
          <cell r="D8" t="str">
            <v>Документация результатов</v>
          </cell>
        </row>
        <row r="9">
          <cell r="A9" t="str">
            <v>Редакционный сектор Отдела обработки авторских материалов</v>
          </cell>
          <cell r="D9" t="str">
            <v>Документация учета</v>
          </cell>
        </row>
        <row r="10">
          <cell r="A10" t="str">
            <v>Отдел обработки правовых документов</v>
          </cell>
          <cell r="D10" t="str">
            <v>Плановая документация</v>
          </cell>
        </row>
        <row r="11">
          <cell r="A11" t="str">
            <v>Сектор администрирования Отдела обработки правовых документов</v>
          </cell>
        </row>
        <row r="12">
          <cell r="A12" t="str">
            <v>Редакционный сектор Отдела обработки правовых документов</v>
          </cell>
        </row>
        <row r="13">
          <cell r="A13" t="str">
            <v>Технологический сектор Отдела обработки правовых документов</v>
          </cell>
        </row>
        <row r="14">
          <cell r="A14" t="str">
            <v>Юридический сектор Отдела обработки правовых документов</v>
          </cell>
        </row>
        <row r="15">
          <cell r="A15" t="str">
            <v>Отдел производства баз данных Деловые Бумаги</v>
          </cell>
        </row>
        <row r="17">
          <cell r="A17" t="str">
            <v>Управление Продажи: Минск и Минская область</v>
          </cell>
        </row>
        <row r="18">
          <cell r="A18" t="str">
            <v>Отдел по работе с клиентами N 1</v>
          </cell>
        </row>
        <row r="19">
          <cell r="A19" t="str">
            <v>Отдел по работе с клиентами N 2</v>
          </cell>
        </row>
        <row r="20">
          <cell r="A20" t="str">
            <v>Отдел по работе с клиентами N 3</v>
          </cell>
        </row>
        <row r="21">
          <cell r="A21" t="str">
            <v>Отдел по работе с клиентами N 4</v>
          </cell>
        </row>
        <row r="22">
          <cell r="A22" t="str">
            <v>Отдел обслуживания клиентов Минской области</v>
          </cell>
        </row>
        <row r="23">
          <cell r="A23" t="str">
            <v>Сектор управления делами Управления Продажи: Минск и Минская область</v>
          </cell>
        </row>
        <row r="24">
          <cell r="A24" t="str">
            <v>Сектор Восстановление клиентов</v>
          </cell>
        </row>
        <row r="25">
          <cell r="A25" t="str">
            <v>Отдел продаж</v>
          </cell>
        </row>
        <row r="26">
          <cell r="A26" t="str">
            <v>Отдел исследования клиентского рынка</v>
          </cell>
        </row>
        <row r="27">
          <cell r="A27" t="str">
            <v>Аналитическая группа</v>
          </cell>
        </row>
        <row r="28">
          <cell r="A28" t="str">
            <v>Информационный отдел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Рекомендации"/>
      <sheetName val="Реквизиты"/>
      <sheetName val="Бенефициары"/>
      <sheetName val="Плат. поручение"/>
      <sheetName val="Пропись 2-я строками"/>
      <sheetName val="Плат.пор. (сокр)"/>
      <sheetName val="Плат. треб-поруч"/>
      <sheetName val="Плат.треб."/>
      <sheetName val="Реестр"/>
      <sheetName val="Обороты по сч. 51"/>
      <sheetName val="Архив типовых платежей"/>
      <sheetName val="Коды и наименов валют"/>
    </sheetNames>
    <sheetDataSet>
      <sheetData sheetId="11">
        <row r="6">
          <cell r="D6" t="str">
            <v>Белорусский рубль</v>
          </cell>
        </row>
        <row r="7">
          <cell r="D7" t="str">
            <v>Российский рубль</v>
          </cell>
        </row>
        <row r="8">
          <cell r="D8" t="str">
            <v>Доллар США</v>
          </cell>
        </row>
        <row r="9">
          <cell r="D9" t="str">
            <v>Евро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">
    <tabColor indexed="10"/>
  </sheetPr>
  <dimension ref="A2:P12"/>
  <sheetViews>
    <sheetView tabSelected="1" zoomScalePageLayoutView="0" workbookViewId="0" topLeftCell="A10">
      <selection activeCell="AA11" sqref="AA11"/>
    </sheetView>
  </sheetViews>
  <sheetFormatPr defaultColWidth="9.33203125" defaultRowHeight="12.75"/>
  <cols>
    <col min="1" max="1" width="1.66796875" style="73" customWidth="1"/>
    <col min="2" max="9" width="9.33203125" style="73" customWidth="1"/>
    <col min="10" max="10" width="19.16015625" style="73" customWidth="1"/>
    <col min="11" max="16384" width="9.33203125" style="73" customWidth="1"/>
  </cols>
  <sheetData>
    <row r="1" ht="5.25" customHeight="1"/>
    <row r="2" spans="2:16" ht="43.5" customHeight="1">
      <c r="B2" s="91" t="s">
        <v>41</v>
      </c>
      <c r="C2" s="91"/>
      <c r="D2" s="91"/>
      <c r="E2" s="91"/>
      <c r="F2" s="91"/>
      <c r="G2" s="91"/>
      <c r="H2" s="91"/>
      <c r="I2" s="91"/>
      <c r="J2" s="91"/>
      <c r="K2" s="91"/>
      <c r="L2" s="74"/>
      <c r="M2" s="74"/>
      <c r="N2" s="74"/>
      <c r="O2" s="74"/>
      <c r="P2" s="74"/>
    </row>
    <row r="3" spans="2:16" ht="60" customHeight="1">
      <c r="B3" s="92" t="s">
        <v>47</v>
      </c>
      <c r="C3" s="92"/>
      <c r="D3" s="92"/>
      <c r="E3" s="92"/>
      <c r="F3" s="92"/>
      <c r="G3" s="92"/>
      <c r="H3" s="92"/>
      <c r="I3" s="92"/>
      <c r="J3" s="92"/>
      <c r="K3" s="92"/>
      <c r="L3" s="75"/>
      <c r="M3" s="75"/>
      <c r="N3" s="75"/>
      <c r="O3" s="75"/>
      <c r="P3" s="75"/>
    </row>
    <row r="4" spans="2:16" ht="18.75" customHeight="1">
      <c r="B4" s="86" t="s">
        <v>43</v>
      </c>
      <c r="C4" s="86"/>
      <c r="D4" s="86"/>
      <c r="E4" s="86"/>
      <c r="F4" s="86"/>
      <c r="G4" s="86"/>
      <c r="H4" s="86"/>
      <c r="I4" s="86"/>
      <c r="J4" s="86"/>
      <c r="K4" s="86"/>
      <c r="L4" s="75"/>
      <c r="M4" s="75"/>
      <c r="N4" s="75"/>
      <c r="O4" s="75"/>
      <c r="P4" s="75"/>
    </row>
    <row r="5" spans="2:16" ht="18.75" customHeight="1">
      <c r="B5" s="86" t="s">
        <v>44</v>
      </c>
      <c r="C5" s="86"/>
      <c r="D5" s="86"/>
      <c r="E5" s="86"/>
      <c r="F5" s="86"/>
      <c r="G5" s="86"/>
      <c r="H5" s="86"/>
      <c r="I5" s="86"/>
      <c r="J5" s="86"/>
      <c r="K5" s="86"/>
      <c r="L5" s="75"/>
      <c r="M5" s="75"/>
      <c r="N5" s="75"/>
      <c r="O5" s="75"/>
      <c r="P5" s="75"/>
    </row>
    <row r="6" spans="2:16" ht="144.75" customHeight="1">
      <c r="B6" s="95" t="s">
        <v>51</v>
      </c>
      <c r="C6" s="96"/>
      <c r="D6" s="96"/>
      <c r="E6" s="96"/>
      <c r="F6" s="96"/>
      <c r="G6" s="96"/>
      <c r="H6" s="96"/>
      <c r="I6" s="96"/>
      <c r="J6" s="96"/>
      <c r="K6" s="96"/>
      <c r="L6" s="75"/>
      <c r="M6" s="75"/>
      <c r="N6" s="75"/>
      <c r="O6" s="75"/>
      <c r="P6" s="75"/>
    </row>
    <row r="7" spans="2:16" ht="129.75" customHeight="1">
      <c r="B7" s="97" t="s">
        <v>48</v>
      </c>
      <c r="C7" s="94"/>
      <c r="D7" s="94"/>
      <c r="E7" s="94"/>
      <c r="F7" s="94"/>
      <c r="G7" s="94"/>
      <c r="H7" s="94"/>
      <c r="I7" s="94"/>
      <c r="J7" s="94"/>
      <c r="K7" s="94"/>
      <c r="L7" s="75"/>
      <c r="M7" s="75"/>
      <c r="N7" s="75"/>
      <c r="O7" s="75"/>
      <c r="P7" s="75"/>
    </row>
    <row r="8" spans="2:16" ht="23.25" customHeight="1">
      <c r="B8" s="87" t="s">
        <v>45</v>
      </c>
      <c r="C8" s="87"/>
      <c r="D8" s="87"/>
      <c r="E8" s="87"/>
      <c r="F8" s="87"/>
      <c r="G8" s="87"/>
      <c r="H8" s="87"/>
      <c r="I8" s="87"/>
      <c r="J8" s="87"/>
      <c r="K8" s="87"/>
      <c r="L8" s="75"/>
      <c r="M8" s="75"/>
      <c r="N8" s="75"/>
      <c r="O8" s="75"/>
      <c r="P8" s="75"/>
    </row>
    <row r="9" spans="2:16" ht="108" customHeight="1">
      <c r="B9" s="93" t="s">
        <v>49</v>
      </c>
      <c r="C9" s="94"/>
      <c r="D9" s="94"/>
      <c r="E9" s="94"/>
      <c r="F9" s="94"/>
      <c r="G9" s="94"/>
      <c r="H9" s="94"/>
      <c r="I9" s="94"/>
      <c r="J9" s="94"/>
      <c r="K9" s="94"/>
      <c r="L9" s="75"/>
      <c r="M9" s="75"/>
      <c r="N9" s="75"/>
      <c r="O9" s="75"/>
      <c r="P9" s="75"/>
    </row>
    <row r="10" spans="2:16" ht="21" customHeight="1">
      <c r="B10" s="87" t="s">
        <v>42</v>
      </c>
      <c r="C10" s="87"/>
      <c r="D10" s="87"/>
      <c r="E10" s="87"/>
      <c r="F10" s="87"/>
      <c r="G10" s="87"/>
      <c r="H10" s="87"/>
      <c r="I10" s="87"/>
      <c r="J10" s="87"/>
      <c r="K10" s="87"/>
      <c r="L10" s="75"/>
      <c r="M10" s="75"/>
      <c r="N10" s="75"/>
      <c r="O10" s="75"/>
      <c r="P10" s="75"/>
    </row>
    <row r="11" spans="1:16" s="74" customFormat="1" ht="219.75" customHeight="1">
      <c r="A11" s="76"/>
      <c r="B11" s="88" t="s">
        <v>52</v>
      </c>
      <c r="C11" s="89"/>
      <c r="D11" s="89"/>
      <c r="E11" s="89"/>
      <c r="F11" s="89"/>
      <c r="G11" s="89"/>
      <c r="H11" s="89"/>
      <c r="I11" s="89"/>
      <c r="J11" s="89"/>
      <c r="K11" s="89"/>
      <c r="L11" s="77"/>
      <c r="M11" s="77"/>
      <c r="N11" s="77"/>
      <c r="O11" s="77"/>
      <c r="P11" s="77"/>
    </row>
    <row r="12" spans="1:16" s="74" customFormat="1" ht="91.5" customHeight="1">
      <c r="A12" s="76"/>
      <c r="B12" s="90" t="s">
        <v>50</v>
      </c>
      <c r="C12" s="90"/>
      <c r="D12" s="90"/>
      <c r="E12" s="90"/>
      <c r="F12" s="90"/>
      <c r="G12" s="90"/>
      <c r="H12" s="90"/>
      <c r="I12" s="90"/>
      <c r="J12" s="90"/>
      <c r="K12" s="90"/>
      <c r="L12" s="77"/>
      <c r="M12" s="77"/>
      <c r="N12" s="77"/>
      <c r="O12" s="77"/>
      <c r="P12" s="77"/>
    </row>
  </sheetData>
  <sheetProtection sheet="1" formatCells="0" formatColumns="0" formatRows="0" insertColumns="0" insertRows="0" insertHyperlinks="0" deleteColumns="0" deleteRows="0" sort="0" autoFilter="0" pivotTables="0"/>
  <mergeCells count="11">
    <mergeCell ref="B10:K10"/>
    <mergeCell ref="B5:K5"/>
    <mergeCell ref="B8:K8"/>
    <mergeCell ref="B11:K11"/>
    <mergeCell ref="B12:K12"/>
    <mergeCell ref="B2:K2"/>
    <mergeCell ref="B3:K3"/>
    <mergeCell ref="B9:K9"/>
    <mergeCell ref="B6:K6"/>
    <mergeCell ref="B7:K7"/>
    <mergeCell ref="B4:K4"/>
  </mergeCells>
  <printOptions/>
  <pageMargins left="0.3937007874015748" right="0.3937007874015748" top="0.5905511811023623" bottom="0.5905511811023623" header="0.5118110236220472" footer="0.5118110236220472"/>
  <pageSetup blackAndWhite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tabColor indexed="51"/>
  </sheetPr>
  <dimension ref="A1:Z57"/>
  <sheetViews>
    <sheetView zoomScale="106" zoomScaleNormal="106" zoomScaleSheetLayoutView="100" zoomScalePageLayoutView="0" workbookViewId="0" topLeftCell="A1">
      <selection activeCell="AB52" sqref="AB52"/>
    </sheetView>
  </sheetViews>
  <sheetFormatPr defaultColWidth="8.83203125" defaultRowHeight="12.75"/>
  <cols>
    <col min="1" max="1" width="8.33203125" style="24" customWidth="1"/>
    <col min="2" max="2" width="19.16015625" style="24" customWidth="1"/>
    <col min="3" max="3" width="24" style="24" customWidth="1"/>
    <col min="4" max="4" width="12.83203125" style="24" customWidth="1"/>
    <col min="5" max="5" width="16.83203125" style="24" customWidth="1"/>
    <col min="6" max="6" width="8.16015625" style="24" customWidth="1"/>
    <col min="7" max="7" width="9.33203125" style="24" customWidth="1"/>
    <col min="8" max="8" width="9.16015625" style="24" customWidth="1"/>
    <col min="9" max="9" width="8.83203125" style="24" customWidth="1"/>
    <col min="10" max="10" width="7.83203125" style="24" customWidth="1"/>
    <col min="11" max="11" width="10.83203125" style="23" customWidth="1"/>
    <col min="12" max="20" width="3.83203125" style="50" hidden="1" customWidth="1"/>
    <col min="21" max="21" width="3.83203125" style="49" hidden="1" customWidth="1"/>
    <col min="22" max="23" width="10.83203125" style="23" customWidth="1"/>
    <col min="24" max="27" width="3.83203125" style="49" hidden="1" customWidth="1"/>
    <col min="28" max="30" width="8.83203125" style="23" customWidth="1"/>
    <col min="31" max="16384" width="8.83203125" style="24" customWidth="1"/>
  </cols>
  <sheetData>
    <row r="1" spans="1:11" ht="3" customHeight="1">
      <c r="A1" s="57"/>
      <c r="B1" s="57"/>
      <c r="C1" s="57"/>
      <c r="D1" s="57"/>
      <c r="E1" s="57"/>
      <c r="F1" s="57"/>
      <c r="G1" s="57"/>
      <c r="H1" s="57"/>
      <c r="I1" s="57"/>
      <c r="J1" s="57"/>
      <c r="K1" s="78"/>
    </row>
    <row r="2" spans="1:11" ht="3" customHeight="1">
      <c r="A2" s="57"/>
      <c r="B2" s="57"/>
      <c r="C2" s="57"/>
      <c r="D2" s="57"/>
      <c r="E2" s="57"/>
      <c r="F2" s="57"/>
      <c r="G2" s="57"/>
      <c r="H2" s="57"/>
      <c r="I2" s="57"/>
      <c r="J2" s="57"/>
      <c r="K2" s="78"/>
    </row>
    <row r="3" spans="1:11" ht="54.75" customHeight="1" hidden="1">
      <c r="A3" s="110" t="s">
        <v>36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</row>
    <row r="4" spans="1:11" ht="6" customHeight="1">
      <c r="A4" s="109"/>
      <c r="B4" s="110"/>
      <c r="C4" s="110"/>
      <c r="D4" s="110"/>
      <c r="E4" s="110"/>
      <c r="F4" s="110"/>
      <c r="G4" s="110"/>
      <c r="H4" s="110"/>
      <c r="I4" s="110"/>
      <c r="J4" s="110"/>
      <c r="K4" s="110"/>
    </row>
    <row r="5" spans="1:11" ht="12.75">
      <c r="A5" s="121" t="s">
        <v>18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</row>
    <row r="6" spans="1:11" ht="12.75">
      <c r="A6" s="18"/>
      <c r="B6" s="18"/>
      <c r="C6" s="18"/>
      <c r="D6" s="18"/>
      <c r="E6" s="18"/>
      <c r="F6" s="18"/>
      <c r="G6" s="18"/>
      <c r="H6" s="18"/>
      <c r="I6" s="18"/>
      <c r="J6" s="18"/>
      <c r="K6" s="25"/>
    </row>
    <row r="7" spans="1:11" ht="23.25">
      <c r="A7" s="18"/>
      <c r="B7" s="115" t="s">
        <v>15</v>
      </c>
      <c r="C7" s="115"/>
      <c r="D7" s="115"/>
      <c r="E7" s="115"/>
      <c r="F7" s="115"/>
      <c r="G7" s="18"/>
      <c r="H7" s="18"/>
      <c r="I7" s="18"/>
      <c r="J7" s="18"/>
      <c r="K7" s="25"/>
    </row>
    <row r="8" spans="1:14" ht="12.75">
      <c r="A8" s="18"/>
      <c r="B8" s="18"/>
      <c r="C8" s="18"/>
      <c r="D8" s="18"/>
      <c r="E8" s="18"/>
      <c r="F8" s="18"/>
      <c r="G8" s="18"/>
      <c r="H8" s="18"/>
      <c r="I8" s="18"/>
      <c r="J8" s="18"/>
      <c r="K8" s="25"/>
      <c r="M8" s="50" t="str">
        <f>C9&amp;" "&amp;C10&amp;" "&amp;C11</f>
        <v>Морозов Петр Петрович</v>
      </c>
      <c r="N8" s="50" t="str">
        <f>D29</f>
        <v>29 лет, 0 месяцев, 25 дней</v>
      </c>
    </row>
    <row r="9" spans="1:11" ht="15" customHeight="1">
      <c r="A9" s="18"/>
      <c r="B9" s="26" t="s">
        <v>1</v>
      </c>
      <c r="C9" s="106" t="s">
        <v>19</v>
      </c>
      <c r="D9" s="106"/>
      <c r="E9" s="27"/>
      <c r="F9" s="27"/>
      <c r="G9" s="18"/>
      <c r="H9" s="18"/>
      <c r="I9" s="18"/>
      <c r="J9" s="18"/>
      <c r="K9" s="25"/>
    </row>
    <row r="10" spans="1:20" ht="15" customHeight="1">
      <c r="A10" s="18"/>
      <c r="B10" s="26" t="s">
        <v>2</v>
      </c>
      <c r="C10" s="107" t="s">
        <v>20</v>
      </c>
      <c r="D10" s="107"/>
      <c r="E10" s="28"/>
      <c r="F10" s="28"/>
      <c r="G10" s="29"/>
      <c r="H10" s="18"/>
      <c r="I10" s="18"/>
      <c r="J10" s="18"/>
      <c r="K10" s="25"/>
      <c r="O10" s="111"/>
      <c r="P10" s="112"/>
      <c r="Q10" s="112"/>
      <c r="R10" s="112"/>
      <c r="S10" s="112"/>
      <c r="T10" s="112"/>
    </row>
    <row r="11" spans="1:11" ht="15" customHeight="1">
      <c r="A11" s="18"/>
      <c r="B11" s="26" t="s">
        <v>3</v>
      </c>
      <c r="C11" s="107" t="s">
        <v>21</v>
      </c>
      <c r="D11" s="107"/>
      <c r="E11" s="28"/>
      <c r="F11" s="28"/>
      <c r="G11" s="29"/>
      <c r="H11" s="18"/>
      <c r="I11" s="18"/>
      <c r="J11" s="18"/>
      <c r="K11" s="25"/>
    </row>
    <row r="12" spans="1:11" ht="15" customHeight="1">
      <c r="A12" s="18"/>
      <c r="B12" s="46" t="s">
        <v>32</v>
      </c>
      <c r="C12" s="108">
        <v>22335</v>
      </c>
      <c r="D12" s="107"/>
      <c r="E12" s="27"/>
      <c r="F12" s="27"/>
      <c r="G12" s="18"/>
      <c r="H12" s="18"/>
      <c r="I12" s="18"/>
      <c r="J12" s="18"/>
      <c r="K12" s="25"/>
    </row>
    <row r="13" spans="1:11" ht="15" customHeight="1" hidden="1">
      <c r="A13" s="18"/>
      <c r="B13" s="26" t="s">
        <v>4</v>
      </c>
      <c r="C13" s="107"/>
      <c r="D13" s="107"/>
      <c r="E13" s="27"/>
      <c r="F13" s="27"/>
      <c r="G13" s="18"/>
      <c r="H13" s="18"/>
      <c r="I13" s="18"/>
      <c r="J13" s="18"/>
      <c r="K13" s="25"/>
    </row>
    <row r="14" spans="1:11" ht="12.75">
      <c r="A14" s="18"/>
      <c r="B14" s="18"/>
      <c r="C14" s="18"/>
      <c r="D14" s="18"/>
      <c r="E14" s="18"/>
      <c r="F14" s="18"/>
      <c r="G14" s="18"/>
      <c r="H14" s="18"/>
      <c r="I14" s="18"/>
      <c r="J14" s="18"/>
      <c r="K14" s="25"/>
    </row>
    <row r="15" spans="1:22" ht="12.75">
      <c r="A15" s="18"/>
      <c r="B15" s="18"/>
      <c r="C15" s="18"/>
      <c r="D15" s="18"/>
      <c r="E15" s="18"/>
      <c r="F15" s="18"/>
      <c r="G15" s="18"/>
      <c r="H15" s="18"/>
      <c r="I15" s="18"/>
      <c r="J15" s="18"/>
      <c r="K15" s="25"/>
      <c r="M15" s="51"/>
      <c r="N15" s="51"/>
      <c r="O15" s="51"/>
      <c r="P15" s="51"/>
      <c r="Q15" s="51"/>
      <c r="R15" s="51"/>
      <c r="S15" s="51"/>
      <c r="T15" s="51"/>
      <c r="U15" s="52"/>
      <c r="V15" s="48"/>
    </row>
    <row r="16" spans="1:26" ht="30" customHeight="1">
      <c r="A16" s="113" t="s">
        <v>11</v>
      </c>
      <c r="B16" s="116" t="s">
        <v>0</v>
      </c>
      <c r="C16" s="117"/>
      <c r="D16" s="103" t="s">
        <v>12</v>
      </c>
      <c r="E16" s="103" t="s">
        <v>13</v>
      </c>
      <c r="F16" s="122" t="s">
        <v>38</v>
      </c>
      <c r="G16" s="123"/>
      <c r="H16" s="124"/>
      <c r="I16" s="103" t="s">
        <v>39</v>
      </c>
      <c r="J16" s="100"/>
      <c r="K16" s="100"/>
      <c r="M16" s="51" t="s">
        <v>10</v>
      </c>
      <c r="N16" s="51" t="s">
        <v>8</v>
      </c>
      <c r="O16" s="51" t="s">
        <v>9</v>
      </c>
      <c r="P16" s="51" t="s">
        <v>10</v>
      </c>
      <c r="Q16" s="51" t="s">
        <v>8</v>
      </c>
      <c r="R16" s="51" t="s">
        <v>9</v>
      </c>
      <c r="S16" s="51" t="s">
        <v>16</v>
      </c>
      <c r="T16" s="51" t="s">
        <v>17</v>
      </c>
      <c r="U16" s="51" t="s">
        <v>7</v>
      </c>
      <c r="V16" s="47"/>
      <c r="X16" s="49" t="s">
        <v>5</v>
      </c>
      <c r="Y16" s="49" t="s">
        <v>31</v>
      </c>
      <c r="Z16" s="49" t="s">
        <v>7</v>
      </c>
    </row>
    <row r="17" spans="1:22" ht="12.75">
      <c r="A17" s="114"/>
      <c r="B17" s="118"/>
      <c r="C17" s="119"/>
      <c r="D17" s="125"/>
      <c r="E17" s="125"/>
      <c r="F17" s="33" t="s">
        <v>5</v>
      </c>
      <c r="G17" s="32" t="s">
        <v>6</v>
      </c>
      <c r="H17" s="32" t="s">
        <v>7</v>
      </c>
      <c r="I17" s="34" t="s">
        <v>5</v>
      </c>
      <c r="J17" s="30" t="s">
        <v>6</v>
      </c>
      <c r="K17" s="30" t="s">
        <v>7</v>
      </c>
      <c r="U17" s="50"/>
      <c r="V17" s="35"/>
    </row>
    <row r="18" spans="1:22" ht="12.75" hidden="1">
      <c r="A18" s="31"/>
      <c r="B18" s="32"/>
      <c r="C18" s="32"/>
      <c r="D18" s="32"/>
      <c r="E18" s="32"/>
      <c r="F18" s="33"/>
      <c r="G18" s="32"/>
      <c r="H18" s="32"/>
      <c r="I18" s="34"/>
      <c r="J18" s="30"/>
      <c r="K18" s="30"/>
      <c r="U18" s="50"/>
      <c r="V18" s="35"/>
    </row>
    <row r="19" spans="1:26" ht="15" customHeight="1">
      <c r="A19" s="15">
        <v>1</v>
      </c>
      <c r="B19" s="101" t="s">
        <v>22</v>
      </c>
      <c r="C19" s="102"/>
      <c r="D19" s="16">
        <v>33848</v>
      </c>
      <c r="E19" s="17">
        <v>34577</v>
      </c>
      <c r="F19" s="3">
        <f>S19</f>
        <v>2</v>
      </c>
      <c r="G19" s="1">
        <f>IF(T19=12,0,T19)</f>
        <v>0</v>
      </c>
      <c r="H19" s="1">
        <f>IF(U19+L19=30,0,U19+L19)</f>
        <v>1</v>
      </c>
      <c r="I19" s="1">
        <f>R19-O19</f>
        <v>2</v>
      </c>
      <c r="J19" s="1">
        <f aca="true" t="shared" si="0" ref="J19:J26">Q19-N19</f>
        <v>-1</v>
      </c>
      <c r="K19" s="20">
        <f aca="true" t="shared" si="1" ref="K19:K26">P19-M19</f>
        <v>30</v>
      </c>
      <c r="L19" s="50">
        <f>IF(D19="",0,1)</f>
        <v>1</v>
      </c>
      <c r="M19" s="53">
        <f>IF(D19="",0,DAY(D19))</f>
        <v>1</v>
      </c>
      <c r="N19" s="53">
        <f aca="true" t="shared" si="2" ref="N19:N26">IF(D19="",0,MONTH(D19))</f>
        <v>9</v>
      </c>
      <c r="O19" s="53">
        <f aca="true" t="shared" si="3" ref="O19:O26">IF(D19="",0,YEAR(D19))</f>
        <v>1992</v>
      </c>
      <c r="P19" s="53">
        <f aca="true" t="shared" si="4" ref="P19:P26">IF(E19="",0,DAY(E19))</f>
        <v>31</v>
      </c>
      <c r="Q19" s="53">
        <f aca="true" t="shared" si="5" ref="Q19:Q26">IF(E19="",0,MONTH(E19))</f>
        <v>8</v>
      </c>
      <c r="R19" s="53">
        <f aca="true" t="shared" si="6" ref="R19:R26">IF(E19="",0,YEAR(E19))</f>
        <v>1994</v>
      </c>
      <c r="S19" s="54">
        <f>IF(T19=12,X19+1,X19)</f>
        <v>2</v>
      </c>
      <c r="T19" s="54">
        <f>IF(OR(Z19=30,U19+L19=30),Y19+1,Y19)</f>
        <v>12</v>
      </c>
      <c r="U19" s="54">
        <f>IF(Z19=30,0,Z19)</f>
        <v>0</v>
      </c>
      <c r="V19" s="35"/>
      <c r="X19" s="56">
        <f>IF(J19&lt;0,I19-1,IF(AND(J19=0,K19&lt;0),I19-1,I19))</f>
        <v>1</v>
      </c>
      <c r="Y19" s="49">
        <f>IF(AND(J19&lt;0,K19&lt;0),12+J19-1,IF(AND(J19=0,K19&lt;0),11,IF(AND(J19&lt;0,K19&gt;=0),J19+12,IF(AND(J19&gt;0,K19&lt;0),J19-1,J19))))</f>
        <v>11</v>
      </c>
      <c r="Z19" s="49">
        <f>IF(K19&lt;0,30+K19,K19)</f>
        <v>30</v>
      </c>
    </row>
    <row r="20" spans="1:26" ht="15" customHeight="1">
      <c r="A20" s="15">
        <v>2</v>
      </c>
      <c r="B20" s="101" t="s">
        <v>23</v>
      </c>
      <c r="C20" s="102"/>
      <c r="D20" s="16">
        <v>35036</v>
      </c>
      <c r="E20" s="17">
        <v>37006</v>
      </c>
      <c r="F20" s="3">
        <f aca="true" t="shared" si="7" ref="F20:F26">S20</f>
        <v>5</v>
      </c>
      <c r="G20" s="1">
        <f aca="true" t="shared" si="8" ref="G20:G26">IF(T20=12,0,T20)</f>
        <v>4</v>
      </c>
      <c r="H20" s="1">
        <f aca="true" t="shared" si="9" ref="H20:H26">IF(U20+L20=30,0,U20+L20)</f>
        <v>23</v>
      </c>
      <c r="I20" s="1">
        <f aca="true" t="shared" si="10" ref="I20:I26">R20-O20</f>
        <v>6</v>
      </c>
      <c r="J20" s="1">
        <f t="shared" si="0"/>
        <v>-8</v>
      </c>
      <c r="K20" s="21">
        <f t="shared" si="1"/>
        <v>22</v>
      </c>
      <c r="L20" s="50">
        <f aca="true" t="shared" si="11" ref="L20:L26">IF(D20="",0,1)</f>
        <v>1</v>
      </c>
      <c r="M20" s="53">
        <f aca="true" t="shared" si="12" ref="M20:M26">IF(D20="",0,DAY(D20))</f>
        <v>3</v>
      </c>
      <c r="N20" s="53">
        <f t="shared" si="2"/>
        <v>12</v>
      </c>
      <c r="O20" s="53">
        <f t="shared" si="3"/>
        <v>1995</v>
      </c>
      <c r="P20" s="53">
        <f t="shared" si="4"/>
        <v>25</v>
      </c>
      <c r="Q20" s="53">
        <f t="shared" si="5"/>
        <v>4</v>
      </c>
      <c r="R20" s="53">
        <f t="shared" si="6"/>
        <v>2001</v>
      </c>
      <c r="S20" s="54">
        <f aca="true" t="shared" si="13" ref="S20:S26">IF(T20=12,X20+1,X20)</f>
        <v>5</v>
      </c>
      <c r="T20" s="54">
        <f aca="true" t="shared" si="14" ref="T20:T26">IF(OR(Z20=30,U20+L20=30),Y20+1,Y20)</f>
        <v>4</v>
      </c>
      <c r="U20" s="54">
        <f aca="true" t="shared" si="15" ref="U20:U26">IF(Z20=30,0,Z20)</f>
        <v>22</v>
      </c>
      <c r="V20" s="35"/>
      <c r="X20" s="56">
        <f aca="true" t="shared" si="16" ref="X20:X26">IF(J20&lt;0,I20-1,IF(AND(J20=0,K20&lt;0),I20-1,I20))</f>
        <v>5</v>
      </c>
      <c r="Y20" s="49">
        <f aca="true" t="shared" si="17" ref="Y20:Y26">IF(AND(J20&lt;0,K20&lt;0),12+J20-1,IF(AND(J20=0,K20&lt;0),11,IF(AND(J20&lt;0,K20&gt;=0),J20+12,IF(AND(J20&gt;0,K20&lt;0),J20-1,J20))))</f>
        <v>4</v>
      </c>
      <c r="Z20" s="49">
        <f aca="true" t="shared" si="18" ref="Z20:Z26">IF(K20&lt;0,30+K20,K20)</f>
        <v>22</v>
      </c>
    </row>
    <row r="21" spans="1:26" ht="15" customHeight="1">
      <c r="A21" s="15">
        <v>3</v>
      </c>
      <c r="B21" s="101" t="s">
        <v>22</v>
      </c>
      <c r="C21" s="102"/>
      <c r="D21" s="16">
        <v>37257</v>
      </c>
      <c r="E21" s="16">
        <v>37986</v>
      </c>
      <c r="F21" s="3">
        <f t="shared" si="7"/>
        <v>2</v>
      </c>
      <c r="G21" s="1">
        <f t="shared" si="8"/>
        <v>0</v>
      </c>
      <c r="H21" s="1">
        <f t="shared" si="9"/>
        <v>1</v>
      </c>
      <c r="I21" s="1">
        <f t="shared" si="10"/>
        <v>1</v>
      </c>
      <c r="J21" s="1">
        <f t="shared" si="0"/>
        <v>11</v>
      </c>
      <c r="K21" s="21">
        <f t="shared" si="1"/>
        <v>30</v>
      </c>
      <c r="L21" s="50">
        <f t="shared" si="11"/>
        <v>1</v>
      </c>
      <c r="M21" s="53">
        <f t="shared" si="12"/>
        <v>1</v>
      </c>
      <c r="N21" s="53">
        <f t="shared" si="2"/>
        <v>1</v>
      </c>
      <c r="O21" s="53">
        <f t="shared" si="3"/>
        <v>2002</v>
      </c>
      <c r="P21" s="53">
        <f t="shared" si="4"/>
        <v>31</v>
      </c>
      <c r="Q21" s="53">
        <f t="shared" si="5"/>
        <v>12</v>
      </c>
      <c r="R21" s="53">
        <f t="shared" si="6"/>
        <v>2003</v>
      </c>
      <c r="S21" s="54">
        <f t="shared" si="13"/>
        <v>2</v>
      </c>
      <c r="T21" s="54">
        <f t="shared" si="14"/>
        <v>12</v>
      </c>
      <c r="U21" s="54">
        <f t="shared" si="15"/>
        <v>0</v>
      </c>
      <c r="V21" s="35"/>
      <c r="X21" s="56">
        <f t="shared" si="16"/>
        <v>1</v>
      </c>
      <c r="Y21" s="49">
        <f t="shared" si="17"/>
        <v>11</v>
      </c>
      <c r="Z21" s="49">
        <f t="shared" si="18"/>
        <v>30</v>
      </c>
    </row>
    <row r="22" spans="1:26" ht="15" customHeight="1">
      <c r="A22" s="15">
        <v>4</v>
      </c>
      <c r="B22" s="104" t="s">
        <v>24</v>
      </c>
      <c r="C22" s="105"/>
      <c r="D22" s="16">
        <v>38042</v>
      </c>
      <c r="E22" s="16">
        <v>39020</v>
      </c>
      <c r="F22" s="3">
        <f t="shared" si="7"/>
        <v>2</v>
      </c>
      <c r="G22" s="1">
        <f t="shared" si="8"/>
        <v>8</v>
      </c>
      <c r="H22" s="1">
        <f t="shared" si="9"/>
        <v>6</v>
      </c>
      <c r="I22" s="1">
        <f t="shared" si="10"/>
        <v>2</v>
      </c>
      <c r="J22" s="1">
        <f t="shared" si="0"/>
        <v>8</v>
      </c>
      <c r="K22" s="21">
        <f t="shared" si="1"/>
        <v>5</v>
      </c>
      <c r="L22" s="50">
        <f t="shared" si="11"/>
        <v>1</v>
      </c>
      <c r="M22" s="53">
        <f t="shared" si="12"/>
        <v>25</v>
      </c>
      <c r="N22" s="53">
        <f t="shared" si="2"/>
        <v>2</v>
      </c>
      <c r="O22" s="53">
        <f t="shared" si="3"/>
        <v>2004</v>
      </c>
      <c r="P22" s="53">
        <f t="shared" si="4"/>
        <v>30</v>
      </c>
      <c r="Q22" s="53">
        <f t="shared" si="5"/>
        <v>10</v>
      </c>
      <c r="R22" s="53">
        <f t="shared" si="6"/>
        <v>2006</v>
      </c>
      <c r="S22" s="54">
        <f t="shared" si="13"/>
        <v>2</v>
      </c>
      <c r="T22" s="54">
        <f t="shared" si="14"/>
        <v>8</v>
      </c>
      <c r="U22" s="54">
        <f t="shared" si="15"/>
        <v>5</v>
      </c>
      <c r="V22" s="35"/>
      <c r="X22" s="56">
        <f t="shared" si="16"/>
        <v>2</v>
      </c>
      <c r="Y22" s="49">
        <f t="shared" si="17"/>
        <v>8</v>
      </c>
      <c r="Z22" s="49">
        <f t="shared" si="18"/>
        <v>5</v>
      </c>
    </row>
    <row r="23" spans="1:26" ht="15" customHeight="1">
      <c r="A23" s="15">
        <v>5</v>
      </c>
      <c r="B23" s="104" t="s">
        <v>25</v>
      </c>
      <c r="C23" s="105"/>
      <c r="D23" s="16">
        <v>39055</v>
      </c>
      <c r="E23" s="16">
        <v>40750</v>
      </c>
      <c r="F23" s="3">
        <f t="shared" si="7"/>
        <v>4</v>
      </c>
      <c r="G23" s="1">
        <f t="shared" si="8"/>
        <v>7</v>
      </c>
      <c r="H23" s="1">
        <f t="shared" si="9"/>
        <v>23</v>
      </c>
      <c r="I23" s="1">
        <f t="shared" si="10"/>
        <v>5</v>
      </c>
      <c r="J23" s="1">
        <f t="shared" si="0"/>
        <v>-5</v>
      </c>
      <c r="K23" s="21">
        <f t="shared" si="1"/>
        <v>22</v>
      </c>
      <c r="L23" s="50">
        <f t="shared" si="11"/>
        <v>1</v>
      </c>
      <c r="M23" s="53">
        <f t="shared" si="12"/>
        <v>4</v>
      </c>
      <c r="N23" s="53">
        <f t="shared" si="2"/>
        <v>12</v>
      </c>
      <c r="O23" s="53">
        <f t="shared" si="3"/>
        <v>2006</v>
      </c>
      <c r="P23" s="53">
        <f t="shared" si="4"/>
        <v>26</v>
      </c>
      <c r="Q23" s="53">
        <f t="shared" si="5"/>
        <v>7</v>
      </c>
      <c r="R23" s="53">
        <f t="shared" si="6"/>
        <v>2011</v>
      </c>
      <c r="S23" s="54">
        <f t="shared" si="13"/>
        <v>4</v>
      </c>
      <c r="T23" s="54">
        <f t="shared" si="14"/>
        <v>7</v>
      </c>
      <c r="U23" s="54">
        <f t="shared" si="15"/>
        <v>22</v>
      </c>
      <c r="V23" s="35"/>
      <c r="W23" s="35"/>
      <c r="X23" s="56">
        <f t="shared" si="16"/>
        <v>4</v>
      </c>
      <c r="Y23" s="49">
        <f t="shared" si="17"/>
        <v>7</v>
      </c>
      <c r="Z23" s="49">
        <f t="shared" si="18"/>
        <v>22</v>
      </c>
    </row>
    <row r="24" spans="1:26" ht="15" customHeight="1">
      <c r="A24" s="15">
        <v>6</v>
      </c>
      <c r="B24" s="101" t="s">
        <v>22</v>
      </c>
      <c r="C24" s="102"/>
      <c r="D24" s="16">
        <v>40756</v>
      </c>
      <c r="E24" s="16">
        <v>45261</v>
      </c>
      <c r="F24" s="3">
        <f t="shared" si="7"/>
        <v>12</v>
      </c>
      <c r="G24" s="1">
        <f t="shared" si="8"/>
        <v>4</v>
      </c>
      <c r="H24" s="1">
        <f t="shared" si="9"/>
        <v>1</v>
      </c>
      <c r="I24" s="1">
        <f>R24-O24</f>
        <v>12</v>
      </c>
      <c r="J24" s="1">
        <f>Q24-N24</f>
        <v>4</v>
      </c>
      <c r="K24" s="21">
        <f>P24-M24</f>
        <v>0</v>
      </c>
      <c r="L24" s="50">
        <f>IF(D24="",0,1)</f>
        <v>1</v>
      </c>
      <c r="M24" s="53">
        <f>IF(D24="",0,DAY(D24))</f>
        <v>1</v>
      </c>
      <c r="N24" s="53">
        <f>IF(D24="",0,MONTH(D24))</f>
        <v>8</v>
      </c>
      <c r="O24" s="53">
        <f>IF(D24="",0,YEAR(D24))</f>
        <v>2011</v>
      </c>
      <c r="P24" s="53">
        <f>IF(E24="",0,DAY(E24))</f>
        <v>1</v>
      </c>
      <c r="Q24" s="53">
        <f>IF(E24="",0,MONTH(E24))</f>
        <v>12</v>
      </c>
      <c r="R24" s="53">
        <f>IF(E24="",0,YEAR(E24))</f>
        <v>2023</v>
      </c>
      <c r="S24" s="54">
        <f t="shared" si="13"/>
        <v>12</v>
      </c>
      <c r="T24" s="54">
        <f t="shared" si="14"/>
        <v>4</v>
      </c>
      <c r="U24" s="54">
        <f t="shared" si="15"/>
        <v>0</v>
      </c>
      <c r="V24" s="35"/>
      <c r="W24" s="35"/>
      <c r="X24" s="56">
        <f t="shared" si="16"/>
        <v>12</v>
      </c>
      <c r="Y24" s="49">
        <f t="shared" si="17"/>
        <v>4</v>
      </c>
      <c r="Z24" s="49">
        <f t="shared" si="18"/>
        <v>0</v>
      </c>
    </row>
    <row r="25" spans="1:26" ht="15" customHeight="1">
      <c r="A25" s="15"/>
      <c r="B25" s="104"/>
      <c r="C25" s="105"/>
      <c r="D25" s="16"/>
      <c r="E25" s="16"/>
      <c r="F25" s="3">
        <f t="shared" si="7"/>
        <v>0</v>
      </c>
      <c r="G25" s="1">
        <f t="shared" si="8"/>
        <v>0</v>
      </c>
      <c r="H25" s="1">
        <f t="shared" si="9"/>
        <v>0</v>
      </c>
      <c r="I25" s="1">
        <f>R25-O25</f>
        <v>0</v>
      </c>
      <c r="J25" s="1">
        <f>Q25-N25</f>
        <v>0</v>
      </c>
      <c r="K25" s="21">
        <f>P25-M25</f>
        <v>0</v>
      </c>
      <c r="L25" s="50">
        <f>IF(D25="",0,1)</f>
        <v>0</v>
      </c>
      <c r="M25" s="53">
        <f>IF(D25="",0,DAY(D25))</f>
        <v>0</v>
      </c>
      <c r="N25" s="53">
        <f>IF(D25="",0,MONTH(D25))</f>
        <v>0</v>
      </c>
      <c r="O25" s="53">
        <f>IF(D25="",0,YEAR(D25))</f>
        <v>0</v>
      </c>
      <c r="P25" s="53">
        <f>IF(E25="",0,DAY(E25))</f>
        <v>0</v>
      </c>
      <c r="Q25" s="53">
        <f>IF(E25="",0,MONTH(E25))</f>
        <v>0</v>
      </c>
      <c r="R25" s="53">
        <f>IF(E25="",0,YEAR(E25))</f>
        <v>0</v>
      </c>
      <c r="S25" s="54">
        <f t="shared" si="13"/>
        <v>0</v>
      </c>
      <c r="T25" s="54">
        <f t="shared" si="14"/>
        <v>0</v>
      </c>
      <c r="U25" s="54">
        <f t="shared" si="15"/>
        <v>0</v>
      </c>
      <c r="V25" s="35"/>
      <c r="W25" s="35"/>
      <c r="X25" s="56">
        <f t="shared" si="16"/>
        <v>0</v>
      </c>
      <c r="Y25" s="49">
        <f t="shared" si="17"/>
        <v>0</v>
      </c>
      <c r="Z25" s="49">
        <f t="shared" si="18"/>
        <v>0</v>
      </c>
    </row>
    <row r="26" spans="1:26" ht="15" customHeight="1">
      <c r="A26" s="15"/>
      <c r="B26" s="104"/>
      <c r="C26" s="105"/>
      <c r="D26" s="16"/>
      <c r="E26" s="16"/>
      <c r="F26" s="3">
        <f t="shared" si="7"/>
        <v>0</v>
      </c>
      <c r="G26" s="1">
        <f t="shared" si="8"/>
        <v>0</v>
      </c>
      <c r="H26" s="1">
        <f t="shared" si="9"/>
        <v>0</v>
      </c>
      <c r="I26" s="1">
        <f t="shared" si="10"/>
        <v>0</v>
      </c>
      <c r="J26" s="1">
        <f t="shared" si="0"/>
        <v>0</v>
      </c>
      <c r="K26" s="21">
        <f t="shared" si="1"/>
        <v>0</v>
      </c>
      <c r="L26" s="50">
        <f t="shared" si="11"/>
        <v>0</v>
      </c>
      <c r="M26" s="53">
        <f t="shared" si="12"/>
        <v>0</v>
      </c>
      <c r="N26" s="53">
        <f t="shared" si="2"/>
        <v>0</v>
      </c>
      <c r="O26" s="53">
        <f t="shared" si="3"/>
        <v>0</v>
      </c>
      <c r="P26" s="53">
        <f t="shared" si="4"/>
        <v>0</v>
      </c>
      <c r="Q26" s="53">
        <f t="shared" si="5"/>
        <v>0</v>
      </c>
      <c r="R26" s="53">
        <f t="shared" si="6"/>
        <v>0</v>
      </c>
      <c r="S26" s="54">
        <f t="shared" si="13"/>
        <v>0</v>
      </c>
      <c r="T26" s="54">
        <f t="shared" si="14"/>
        <v>0</v>
      </c>
      <c r="U26" s="54">
        <f t="shared" si="15"/>
        <v>0</v>
      </c>
      <c r="V26" s="35"/>
      <c r="W26" s="35"/>
      <c r="X26" s="56">
        <f t="shared" si="16"/>
        <v>0</v>
      </c>
      <c r="Y26" s="49">
        <f t="shared" si="17"/>
        <v>0</v>
      </c>
      <c r="Z26" s="49">
        <f t="shared" si="18"/>
        <v>0</v>
      </c>
    </row>
    <row r="27" spans="1:24" ht="12.75">
      <c r="A27" s="10"/>
      <c r="B27" s="10"/>
      <c r="C27" s="10"/>
      <c r="D27" s="4"/>
      <c r="E27" s="4"/>
      <c r="F27" s="11"/>
      <c r="G27" s="11"/>
      <c r="H27" s="11"/>
      <c r="I27" s="5"/>
      <c r="J27" s="5"/>
      <c r="K27" s="22"/>
      <c r="M27" s="53"/>
      <c r="N27" s="53"/>
      <c r="O27" s="53"/>
      <c r="P27" s="53"/>
      <c r="Q27" s="53"/>
      <c r="R27" s="53"/>
      <c r="S27" s="53"/>
      <c r="U27" s="50"/>
      <c r="V27" s="35"/>
      <c r="W27" s="59"/>
      <c r="X27" s="50"/>
    </row>
    <row r="28" spans="1:24" ht="12.75" hidden="1">
      <c r="A28" s="10"/>
      <c r="B28" s="2"/>
      <c r="C28" s="2"/>
      <c r="D28" s="5"/>
      <c r="E28" s="6"/>
      <c r="F28" s="9">
        <f>IF(G30+L44&gt;=12,F30+M44,F30)</f>
        <v>29</v>
      </c>
      <c r="G28" s="8">
        <f>IF(G30+L44&lt;12,G30+L44,M30)</f>
        <v>0</v>
      </c>
      <c r="H28" s="8">
        <f>IF(H30&gt;=30,L30,H30)</f>
        <v>25</v>
      </c>
      <c r="I28" s="8"/>
      <c r="J28" s="5"/>
      <c r="K28" s="22"/>
      <c r="L28" s="50">
        <f>SUM(L19:L26)</f>
        <v>6</v>
      </c>
      <c r="M28" s="53">
        <f aca="true" t="shared" si="19" ref="M28:R28">SUM(M19:M26)</f>
        <v>35</v>
      </c>
      <c r="N28" s="53">
        <f t="shared" si="19"/>
        <v>44</v>
      </c>
      <c r="O28" s="53">
        <f t="shared" si="19"/>
        <v>12010</v>
      </c>
      <c r="P28" s="53">
        <f t="shared" si="19"/>
        <v>144</v>
      </c>
      <c r="Q28" s="53">
        <f t="shared" si="19"/>
        <v>53</v>
      </c>
      <c r="R28" s="53">
        <f t="shared" si="19"/>
        <v>12038</v>
      </c>
      <c r="S28" s="53"/>
      <c r="T28" s="53"/>
      <c r="U28" s="53"/>
      <c r="V28" s="35"/>
      <c r="W28" s="35"/>
      <c r="X28" s="50"/>
    </row>
    <row r="29" spans="1:24" ht="15" customHeight="1">
      <c r="A29" s="2"/>
      <c r="B29" s="12" t="s">
        <v>14</v>
      </c>
      <c r="C29" s="13"/>
      <c r="D29" s="126" t="str">
        <f>CONCATENATE(F28," ",A30,", ",G28," ",B30,", ",H28," ",C30)</f>
        <v>29 лет, 0 месяцев, 25 дней</v>
      </c>
      <c r="E29" s="126"/>
      <c r="F29" s="126"/>
      <c r="G29" s="7"/>
      <c r="H29" s="7"/>
      <c r="I29" s="7"/>
      <c r="J29" s="7"/>
      <c r="K29" s="19"/>
      <c r="U29" s="50"/>
      <c r="V29" s="35"/>
      <c r="W29" s="35"/>
      <c r="X29" s="50"/>
    </row>
    <row r="30" spans="1:24" s="61" customFormat="1" ht="15" customHeight="1" hidden="1">
      <c r="A30" s="61" t="str">
        <f>IF($F28=1,"год",IF(OR($F28=2,$F28=3,$F28=4),"года","лет"))</f>
        <v>лет</v>
      </c>
      <c r="B30" s="61" t="str">
        <f>IF($G28=1,"месяц",IF(OR($G28=2,$G28=3,$G28=4),"месяца","месяцев"))</f>
        <v>месяцев</v>
      </c>
      <c r="C30" s="61" t="str">
        <f>IF(OR($H28=11,$H28=12,$H28=13,$H28=14),"дней",IF($H28=1,"день",IF(OR($H28=2,$H28=3,$H28=4,$H28=22,$H28=23,$H28=24),"дня","дней")))</f>
        <v>дней</v>
      </c>
      <c r="F30" s="62">
        <f>SUM(F19:F26)</f>
        <v>27</v>
      </c>
      <c r="G30" s="63">
        <f>SUM(G19:G26)</f>
        <v>23</v>
      </c>
      <c r="H30" s="63">
        <f>SUM(H19:H26)</f>
        <v>55</v>
      </c>
      <c r="K30" s="79"/>
      <c r="L30" s="81">
        <f>IF(H30&gt;30,MOD(H30,30),0)</f>
        <v>25</v>
      </c>
      <c r="M30" s="82">
        <f>IF(OR((G30+L44)&gt;12,(G30+L44)=12),MOD(G30+L44,12),0)</f>
        <v>0</v>
      </c>
      <c r="N30" s="83"/>
      <c r="O30" s="83"/>
      <c r="P30" s="83"/>
      <c r="Q30" s="83"/>
      <c r="R30" s="83"/>
      <c r="S30" s="83"/>
      <c r="T30" s="83"/>
      <c r="U30" s="83"/>
      <c r="V30" s="80"/>
      <c r="W30" s="64"/>
      <c r="X30" s="64"/>
    </row>
    <row r="31" spans="4:24" ht="15" customHeight="1" hidden="1">
      <c r="D31" s="37"/>
      <c r="E31" s="37"/>
      <c r="F31" s="38"/>
      <c r="G31" s="39"/>
      <c r="H31" s="39"/>
      <c r="I31" s="40"/>
      <c r="J31" s="37"/>
      <c r="L31" s="55"/>
      <c r="M31" s="55"/>
      <c r="U31" s="50"/>
      <c r="V31" s="35"/>
      <c r="W31" s="35"/>
      <c r="X31" s="50"/>
    </row>
    <row r="32" spans="1:24" ht="110.25" customHeight="1" hidden="1">
      <c r="A32" s="110" t="s">
        <v>29</v>
      </c>
      <c r="B32" s="110"/>
      <c r="C32" s="110"/>
      <c r="D32" s="110"/>
      <c r="E32" s="110"/>
      <c r="F32" s="110"/>
      <c r="G32" s="110"/>
      <c r="H32" s="110"/>
      <c r="I32" s="110"/>
      <c r="J32" s="110"/>
      <c r="K32" s="110"/>
      <c r="L32" s="56"/>
      <c r="M32" s="53"/>
      <c r="U32" s="50"/>
      <c r="V32" s="35"/>
      <c r="W32" s="35"/>
      <c r="X32" s="50"/>
    </row>
    <row r="33" spans="2:24" ht="18" customHeight="1">
      <c r="B33" s="121" t="s">
        <v>26</v>
      </c>
      <c r="C33" s="121"/>
      <c r="D33" s="121"/>
      <c r="E33" s="121"/>
      <c r="F33" s="121"/>
      <c r="G33" s="121"/>
      <c r="H33" s="121"/>
      <c r="I33" s="121"/>
      <c r="J33" s="121"/>
      <c r="K33" s="121"/>
      <c r="L33" s="56"/>
      <c r="M33" s="53"/>
      <c r="U33" s="50"/>
      <c r="V33" s="35"/>
      <c r="W33" s="35"/>
      <c r="X33" s="50"/>
    </row>
    <row r="34" spans="1:11" ht="12.75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25"/>
    </row>
    <row r="35" spans="1:11" ht="23.25">
      <c r="A35" s="18"/>
      <c r="B35" s="115" t="s">
        <v>15</v>
      </c>
      <c r="C35" s="115"/>
      <c r="D35" s="115"/>
      <c r="E35" s="115"/>
      <c r="F35" s="115"/>
      <c r="G35" s="18"/>
      <c r="H35" s="18"/>
      <c r="I35" s="18"/>
      <c r="J35" s="18"/>
      <c r="K35" s="25"/>
    </row>
    <row r="36" spans="1:11" ht="12.75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25"/>
    </row>
    <row r="37" spans="1:11" ht="15" customHeight="1">
      <c r="A37" s="18"/>
      <c r="B37" s="26" t="s">
        <v>1</v>
      </c>
      <c r="C37" s="106" t="str">
        <f>C9</f>
        <v>Морозов</v>
      </c>
      <c r="D37" s="106"/>
      <c r="E37" s="27"/>
      <c r="F37" s="27"/>
      <c r="G37" s="18"/>
      <c r="H37" s="18"/>
      <c r="I37" s="18"/>
      <c r="J37" s="18"/>
      <c r="K37" s="25"/>
    </row>
    <row r="38" spans="1:20" ht="15" customHeight="1">
      <c r="A38" s="18"/>
      <c r="B38" s="26" t="s">
        <v>2</v>
      </c>
      <c r="C38" s="107" t="str">
        <f>C10</f>
        <v>Петр</v>
      </c>
      <c r="D38" s="107"/>
      <c r="E38" s="28"/>
      <c r="F38" s="28"/>
      <c r="G38" s="29"/>
      <c r="H38" s="18"/>
      <c r="I38" s="18"/>
      <c r="J38" s="18"/>
      <c r="K38" s="25"/>
      <c r="O38" s="111"/>
      <c r="P38" s="112"/>
      <c r="Q38" s="112"/>
      <c r="R38" s="112"/>
      <c r="S38" s="112"/>
      <c r="T38" s="112"/>
    </row>
    <row r="39" spans="1:11" ht="15" customHeight="1">
      <c r="A39" s="18"/>
      <c r="B39" s="26" t="s">
        <v>3</v>
      </c>
      <c r="C39" s="107" t="str">
        <f>C11</f>
        <v>Петрович</v>
      </c>
      <c r="D39" s="107"/>
      <c r="E39" s="28"/>
      <c r="F39" s="28"/>
      <c r="G39" s="29"/>
      <c r="H39" s="18"/>
      <c r="I39" s="18"/>
      <c r="J39" s="18"/>
      <c r="K39" s="25"/>
    </row>
    <row r="40" spans="1:11" ht="15" customHeight="1">
      <c r="A40" s="18"/>
      <c r="B40" s="46" t="s">
        <v>32</v>
      </c>
      <c r="C40" s="108">
        <f>C12</f>
        <v>22335</v>
      </c>
      <c r="D40" s="107"/>
      <c r="E40" s="27"/>
      <c r="F40" s="27"/>
      <c r="G40" s="18"/>
      <c r="H40" s="18"/>
      <c r="I40" s="18"/>
      <c r="J40" s="18"/>
      <c r="K40" s="25"/>
    </row>
    <row r="41" spans="1:11" ht="15" customHeight="1">
      <c r="A41" s="18"/>
      <c r="B41" s="26" t="s">
        <v>27</v>
      </c>
      <c r="C41" s="107" t="s">
        <v>28</v>
      </c>
      <c r="D41" s="107"/>
      <c r="E41" s="27"/>
      <c r="F41" s="27"/>
      <c r="G41" s="18"/>
      <c r="H41" s="18"/>
      <c r="I41" s="18"/>
      <c r="J41" s="18"/>
      <c r="K41" s="25"/>
    </row>
    <row r="42" spans="1:11" ht="12.75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25"/>
    </row>
    <row r="43" spans="1:22" ht="12.75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25"/>
      <c r="M43" s="51"/>
      <c r="N43" s="51"/>
      <c r="O43" s="51"/>
      <c r="P43" s="51"/>
      <c r="Q43" s="51"/>
      <c r="R43" s="51"/>
      <c r="S43" s="51"/>
      <c r="T43" s="51"/>
      <c r="U43" s="52"/>
      <c r="V43" s="48"/>
    </row>
    <row r="44" spans="1:24" ht="16.5" customHeight="1">
      <c r="A44" s="113" t="s">
        <v>11</v>
      </c>
      <c r="B44" s="100" t="s">
        <v>0</v>
      </c>
      <c r="C44" s="100"/>
      <c r="D44" s="103" t="s">
        <v>12</v>
      </c>
      <c r="E44" s="103" t="s">
        <v>13</v>
      </c>
      <c r="F44" s="100" t="s">
        <v>40</v>
      </c>
      <c r="G44" s="100"/>
      <c r="H44" s="100"/>
      <c r="I44" s="103" t="s">
        <v>39</v>
      </c>
      <c r="J44" s="100"/>
      <c r="K44" s="100"/>
      <c r="L44" s="50">
        <f>IF((H30-L30)/30&lt;1,0,(H30-L30)/30)</f>
        <v>1</v>
      </c>
      <c r="M44" s="50">
        <f>IF(((G30+L44-M30)/12)&lt;1,0,(G30+L44-M30)/12)</f>
        <v>2</v>
      </c>
      <c r="U44" s="50"/>
      <c r="V44" s="35"/>
      <c r="W44" s="35"/>
      <c r="X44" s="50"/>
    </row>
    <row r="45" spans="1:11" ht="12.75">
      <c r="A45" s="120"/>
      <c r="B45" s="100"/>
      <c r="C45" s="100"/>
      <c r="D45" s="100"/>
      <c r="E45" s="100"/>
      <c r="F45" s="34" t="s">
        <v>5</v>
      </c>
      <c r="G45" s="30" t="s">
        <v>6</v>
      </c>
      <c r="H45" s="30" t="s">
        <v>7</v>
      </c>
      <c r="I45" s="34" t="s">
        <v>5</v>
      </c>
      <c r="J45" s="30" t="s">
        <v>6</v>
      </c>
      <c r="K45" s="30" t="s">
        <v>7</v>
      </c>
    </row>
    <row r="46" spans="1:11" ht="0.75" customHeight="1">
      <c r="A46" s="15"/>
      <c r="B46" s="100"/>
      <c r="C46" s="100"/>
      <c r="D46" s="30"/>
      <c r="E46" s="30"/>
      <c r="F46" s="34"/>
      <c r="G46" s="30"/>
      <c r="H46" s="30"/>
      <c r="I46" s="41"/>
      <c r="J46" s="41"/>
      <c r="K46" s="42"/>
    </row>
    <row r="47" spans="1:26" ht="15" customHeight="1">
      <c r="A47" s="15"/>
      <c r="B47" s="101" t="s">
        <v>22</v>
      </c>
      <c r="C47" s="102"/>
      <c r="D47" s="16">
        <v>33848</v>
      </c>
      <c r="E47" s="17">
        <v>34577</v>
      </c>
      <c r="F47" s="3">
        <f>S47</f>
        <v>2</v>
      </c>
      <c r="G47" s="1">
        <f>IF(T47=12,0,T47)</f>
        <v>0</v>
      </c>
      <c r="H47" s="1">
        <f>IF(U47+L47=30,0,U47+L47)</f>
        <v>1</v>
      </c>
      <c r="I47" s="1">
        <f>R47-O47</f>
        <v>2</v>
      </c>
      <c r="J47" s="1">
        <f>Q47-N47</f>
        <v>-1</v>
      </c>
      <c r="K47" s="20">
        <f>P47-M47</f>
        <v>30</v>
      </c>
      <c r="L47" s="50">
        <f>IF(D47="",0,1)</f>
        <v>1</v>
      </c>
      <c r="M47" s="53">
        <f>IF(D47="",0,DAY(D47))</f>
        <v>1</v>
      </c>
      <c r="N47" s="53">
        <f>IF(D47="",0,MONTH(D47))</f>
        <v>9</v>
      </c>
      <c r="O47" s="53">
        <f>IF(D47="",0,YEAR(D47))</f>
        <v>1992</v>
      </c>
      <c r="P47" s="53">
        <f>IF(E47="",0,DAY(E47))</f>
        <v>31</v>
      </c>
      <c r="Q47" s="53">
        <f>IF(E47="",0,MONTH(E47))</f>
        <v>8</v>
      </c>
      <c r="R47" s="53">
        <f>IF(E47="",0,YEAR(E47))</f>
        <v>1994</v>
      </c>
      <c r="S47" s="54">
        <f>IF(T47=12,X47+1,X47)</f>
        <v>2</v>
      </c>
      <c r="T47" s="54">
        <f>IF(OR(Z47=30,U47+L47=30),Y47+1,Y47)</f>
        <v>12</v>
      </c>
      <c r="U47" s="54">
        <f>IF(Z47=30,0,Z47)</f>
        <v>0</v>
      </c>
      <c r="V47" s="35"/>
      <c r="X47" s="56">
        <f>IF(J47&lt;0,I47-1,IF(AND(J47=0,K47&lt;0),I47-1,I47))</f>
        <v>1</v>
      </c>
      <c r="Y47" s="49">
        <f>IF(AND(J47&lt;0,K47&lt;0),12+J47-1,IF(AND(J47=0,K47&lt;0),11,IF(AND(J47&lt;0,K47&gt;=0),J47+12,IF(AND(J47&gt;0,K47&lt;0),J47-1,J47))))</f>
        <v>11</v>
      </c>
      <c r="Z47" s="49">
        <f>IF(K47&lt;0,30+K47,K47)</f>
        <v>30</v>
      </c>
    </row>
    <row r="48" spans="1:26" ht="15" customHeight="1">
      <c r="A48" s="15"/>
      <c r="B48" s="101" t="s">
        <v>22</v>
      </c>
      <c r="C48" s="102"/>
      <c r="D48" s="16">
        <v>37257</v>
      </c>
      <c r="E48" s="16">
        <v>37986</v>
      </c>
      <c r="F48" s="3">
        <f>S48</f>
        <v>2</v>
      </c>
      <c r="G48" s="1">
        <f>IF(T48=12,0,T48)</f>
        <v>0</v>
      </c>
      <c r="H48" s="1">
        <f>IF(U48+L48=30,0,U48+L48)</f>
        <v>1</v>
      </c>
      <c r="I48" s="1">
        <f>R48-O48</f>
        <v>1</v>
      </c>
      <c r="J48" s="1">
        <f>Q48-N48</f>
        <v>11</v>
      </c>
      <c r="K48" s="21">
        <f>P48-M48</f>
        <v>30</v>
      </c>
      <c r="L48" s="50">
        <f>IF(D48="",0,1)</f>
        <v>1</v>
      </c>
      <c r="M48" s="53">
        <f>IF(D48="",0,DAY(D48))</f>
        <v>1</v>
      </c>
      <c r="N48" s="53">
        <f>IF(D48="",0,MONTH(D48))</f>
        <v>1</v>
      </c>
      <c r="O48" s="53">
        <f>IF(D48="",0,YEAR(D48))</f>
        <v>2002</v>
      </c>
      <c r="P48" s="53">
        <f>IF(E48="",0,DAY(E48))</f>
        <v>31</v>
      </c>
      <c r="Q48" s="53">
        <f>IF(E48="",0,MONTH(E48))</f>
        <v>12</v>
      </c>
      <c r="R48" s="53">
        <f>IF(E48="",0,YEAR(E48))</f>
        <v>2003</v>
      </c>
      <c r="S48" s="54">
        <f>IF(T48=12,X48+1,X48)</f>
        <v>2</v>
      </c>
      <c r="T48" s="54">
        <f>IF(OR(Z48=30,U48+L48=30),Y48+1,Y48)</f>
        <v>12</v>
      </c>
      <c r="U48" s="54">
        <f>IF(Z48=30,0,Z48)</f>
        <v>0</v>
      </c>
      <c r="V48" s="35"/>
      <c r="X48" s="56">
        <f>IF(J48&lt;0,I48-1,IF(AND(J48=0,K48&lt;0),I48-1,I48))</f>
        <v>1</v>
      </c>
      <c r="Y48" s="49">
        <f>IF(AND(J48&lt;0,K48&lt;0),12+J48-1,IF(AND(J48=0,K48&lt;0),11,IF(AND(J48&lt;0,K48&gt;=0),J48+12,IF(AND(J48&gt;0,K48&lt;0),J48-1,J48))))</f>
        <v>11</v>
      </c>
      <c r="Z48" s="49">
        <f>IF(K48&lt;0,30+K48,K48)</f>
        <v>30</v>
      </c>
    </row>
    <row r="49" spans="1:26" ht="15" customHeight="1">
      <c r="A49" s="15"/>
      <c r="B49" s="101" t="s">
        <v>22</v>
      </c>
      <c r="C49" s="102"/>
      <c r="D49" s="16">
        <v>40756</v>
      </c>
      <c r="E49" s="16">
        <v>45261</v>
      </c>
      <c r="F49" s="3">
        <f>S49</f>
        <v>12</v>
      </c>
      <c r="G49" s="1">
        <f>IF(T49=12,0,T49)</f>
        <v>4</v>
      </c>
      <c r="H49" s="1">
        <f>IF(U49+L49=30,0,U49+L49)</f>
        <v>1</v>
      </c>
      <c r="I49" s="1">
        <f>R49-O49</f>
        <v>12</v>
      </c>
      <c r="J49" s="1">
        <f>Q49-N49</f>
        <v>4</v>
      </c>
      <c r="K49" s="21">
        <f>P49-M49</f>
        <v>0</v>
      </c>
      <c r="L49" s="50">
        <f>IF(D49="",0,1)</f>
        <v>1</v>
      </c>
      <c r="M49" s="53">
        <f>IF(D49="",0,DAY(D49))</f>
        <v>1</v>
      </c>
      <c r="N49" s="53">
        <f>IF(D49="",0,MONTH(D49))</f>
        <v>8</v>
      </c>
      <c r="O49" s="53">
        <f>IF(D49="",0,YEAR(D49))</f>
        <v>2011</v>
      </c>
      <c r="P49" s="53">
        <f>IF(E49="",0,DAY(E49))</f>
        <v>1</v>
      </c>
      <c r="Q49" s="53">
        <f>IF(E49="",0,MONTH(E49))</f>
        <v>12</v>
      </c>
      <c r="R49" s="53">
        <f>IF(E49="",0,YEAR(E49))</f>
        <v>2023</v>
      </c>
      <c r="S49" s="54">
        <f>IF(T49=12,X49+1,X49)</f>
        <v>12</v>
      </c>
      <c r="T49" s="54">
        <f>IF(OR(Z49=30,U49+L49=30),Y49+1,Y49)</f>
        <v>4</v>
      </c>
      <c r="U49" s="54">
        <f>IF(Z49=30,0,Z49)</f>
        <v>0</v>
      </c>
      <c r="V49" s="35"/>
      <c r="W49" s="35"/>
      <c r="X49" s="56">
        <f>IF(J49&lt;0,I49-1,IF(AND(J49=0,K49&lt;0),I49-1,I49))</f>
        <v>12</v>
      </c>
      <c r="Y49" s="49">
        <f>IF(AND(J49&lt;0,K49&lt;0),12+J49-1,IF(AND(J49=0,K49&lt;0),11,IF(AND(J49&lt;0,K49&gt;=0),J49+12,IF(AND(J49&gt;0,K49&lt;0),J49-1,J49))))</f>
        <v>4</v>
      </c>
      <c r="Z49" s="49">
        <f>IF(K49&lt;0,30+K49,K49)</f>
        <v>0</v>
      </c>
    </row>
    <row r="50" spans="1:11" ht="12.75" hidden="1">
      <c r="A50" s="15"/>
      <c r="B50" s="100"/>
      <c r="C50" s="100"/>
      <c r="D50" s="30"/>
      <c r="E50" s="30"/>
      <c r="F50" s="34"/>
      <c r="G50" s="30"/>
      <c r="H50" s="30"/>
      <c r="I50" s="41"/>
      <c r="J50" s="41"/>
      <c r="K50" s="42"/>
    </row>
    <row r="51" spans="1:14" ht="12.75">
      <c r="A51" s="18"/>
      <c r="B51" s="18"/>
      <c r="C51" s="18"/>
      <c r="D51" s="27"/>
      <c r="E51" s="27"/>
      <c r="F51" s="36"/>
      <c r="G51" s="36"/>
      <c r="H51" s="36"/>
      <c r="I51" s="27"/>
      <c r="J51" s="27"/>
      <c r="K51" s="43"/>
      <c r="L51" s="50">
        <f>IF(H53&gt;30,MOD(H53,30),0)</f>
        <v>0</v>
      </c>
      <c r="M51" s="53">
        <f>IF((G53+L52)&gt;12,MOD(G53+L52,12),0)+IF((G53+L52)=12,1,0)</f>
        <v>0</v>
      </c>
      <c r="N51" s="53">
        <f>SUM(L46:L50)</f>
        <v>3</v>
      </c>
    </row>
    <row r="52" spans="1:14" ht="15" customHeight="1">
      <c r="A52" s="18"/>
      <c r="B52" s="98" t="s">
        <v>30</v>
      </c>
      <c r="C52" s="99"/>
      <c r="D52" s="14" t="str">
        <f>CONCATENATE(F54," ",A54,", ",G54," ",B54,", ",H54," ",C54)</f>
        <v>16 лет, 4 месяцев, 3 дня</v>
      </c>
      <c r="E52" s="2"/>
      <c r="F52" s="44"/>
      <c r="G52" s="44"/>
      <c r="H52" s="44"/>
      <c r="I52" s="18"/>
      <c r="J52" s="18"/>
      <c r="K52" s="25"/>
      <c r="L52" s="50">
        <f>IF((H53-L51)/30&lt;1,0,(H53-L51)/30)</f>
        <v>0</v>
      </c>
      <c r="M52" s="50">
        <f>IF(OR((G53+L52)&gt;12,(G53+L52)=12),MOD(G53+L52,12),0)</f>
        <v>0</v>
      </c>
      <c r="N52" s="50">
        <f>IF(((G53+L52-M52)/12)&lt;1,0,(G53+L52-M52)/12)</f>
        <v>0</v>
      </c>
    </row>
    <row r="53" spans="6:20" s="40" customFormat="1" ht="15" customHeight="1" hidden="1">
      <c r="F53" s="45">
        <f>SUM($F$46:$F50)</f>
        <v>16</v>
      </c>
      <c r="G53" s="45">
        <f>SUM($G$46:$G50)</f>
        <v>4</v>
      </c>
      <c r="H53" s="45">
        <f>SUM($H$46:$H50)</f>
        <v>3</v>
      </c>
      <c r="L53" s="60"/>
      <c r="M53" s="60"/>
      <c r="N53" s="60"/>
      <c r="O53" s="60"/>
      <c r="P53" s="60"/>
      <c r="Q53" s="60"/>
      <c r="R53" s="60"/>
      <c r="S53" s="60"/>
      <c r="T53" s="60"/>
    </row>
    <row r="54" spans="1:20" s="40" customFormat="1" ht="15" customHeight="1" hidden="1">
      <c r="A54" s="40" t="str">
        <f>IF($F54=1,"год",IF(OR($F54=2,$F54=3,$F54=4),"года","лет"))</f>
        <v>лет</v>
      </c>
      <c r="B54" s="40" t="str">
        <f>IF(RIGHT($G54,1)="1","месяц",IF(OR($G54="2",$G54="3",$G54="4"),"месяца","месяцев"))</f>
        <v>месяцев</v>
      </c>
      <c r="C54" s="40" t="str">
        <f>IF(OR($H54=11,$H54=12,$H54=13,$H54=14),"дней",IF($H54=1,"день",IF(OR($H54=2,$H54=3,$H54=4,$H54=22,$H54=23,$H54=24),"дня","дней")))</f>
        <v>дня</v>
      </c>
      <c r="F54" s="40">
        <f>IF(G53+L52&gt;=12,F53+N52,F53)</f>
        <v>16</v>
      </c>
      <c r="G54" s="40">
        <f>IF(G53+L52&lt;12,G53+L52,M52)</f>
        <v>4</v>
      </c>
      <c r="H54" s="40">
        <f>IF(H53&gt;30,L51,H53)</f>
        <v>3</v>
      </c>
      <c r="L54" s="60"/>
      <c r="M54" s="60"/>
      <c r="N54" s="60"/>
      <c r="O54" s="60"/>
      <c r="P54" s="60"/>
      <c r="Q54" s="60"/>
      <c r="R54" s="60"/>
      <c r="S54" s="60"/>
      <c r="T54" s="60"/>
    </row>
    <row r="55" spans="12:20" s="40" customFormat="1" ht="15" customHeight="1" hidden="1">
      <c r="L55" s="60"/>
      <c r="M55" s="60"/>
      <c r="N55" s="60"/>
      <c r="O55" s="60"/>
      <c r="P55" s="60"/>
      <c r="Q55" s="60"/>
      <c r="R55" s="60"/>
      <c r="S55" s="60"/>
      <c r="T55" s="60"/>
    </row>
    <row r="56" spans="11:22" s="58" customFormat="1" ht="12.75">
      <c r="K56" s="23"/>
      <c r="L56" s="50"/>
      <c r="M56" s="50"/>
      <c r="N56" s="50"/>
      <c r="O56" s="50"/>
      <c r="P56" s="50"/>
      <c r="Q56" s="50"/>
      <c r="R56" s="50"/>
      <c r="S56" s="50"/>
      <c r="T56" s="50"/>
      <c r="U56" s="49"/>
      <c r="V56" s="23"/>
    </row>
    <row r="57" spans="11:22" s="58" customFormat="1" ht="12.75">
      <c r="K57" s="23"/>
      <c r="L57" s="50"/>
      <c r="M57" s="50"/>
      <c r="N57" s="50"/>
      <c r="O57" s="50"/>
      <c r="P57" s="50"/>
      <c r="Q57" s="50"/>
      <c r="R57" s="50"/>
      <c r="S57" s="50"/>
      <c r="T57" s="50"/>
      <c r="U57" s="49"/>
      <c r="V57" s="23"/>
    </row>
  </sheetData>
  <sheetProtection sheet="1" objects="1" formatCells="0" formatColumns="0" formatRows="0" insertColumns="0" insertRows="0" insertHyperlinks="0" deleteColumns="0" deleteRows="0" sort="0" autoFilter="0" pivotTables="0"/>
  <mergeCells count="46">
    <mergeCell ref="C41:D41"/>
    <mergeCell ref="D29:F29"/>
    <mergeCell ref="O38:T38"/>
    <mergeCell ref="C39:D39"/>
    <mergeCell ref="C40:D40"/>
    <mergeCell ref="A32:K32"/>
    <mergeCell ref="B35:F35"/>
    <mergeCell ref="C37:D37"/>
    <mergeCell ref="B33:K33"/>
    <mergeCell ref="B19:C19"/>
    <mergeCell ref="I44:K44"/>
    <mergeCell ref="A44:A45"/>
    <mergeCell ref="A5:K5"/>
    <mergeCell ref="C38:D38"/>
    <mergeCell ref="F16:H16"/>
    <mergeCell ref="D16:D17"/>
    <mergeCell ref="E16:E17"/>
    <mergeCell ref="B21:C21"/>
    <mergeCell ref="B20:C20"/>
    <mergeCell ref="A4:K4"/>
    <mergeCell ref="O10:T10"/>
    <mergeCell ref="A3:K3"/>
    <mergeCell ref="A16:A17"/>
    <mergeCell ref="I16:K16"/>
    <mergeCell ref="B7:F7"/>
    <mergeCell ref="B16:C17"/>
    <mergeCell ref="B26:C26"/>
    <mergeCell ref="C9:D9"/>
    <mergeCell ref="C10:D10"/>
    <mergeCell ref="C11:D11"/>
    <mergeCell ref="C12:D12"/>
    <mergeCell ref="C13:D13"/>
    <mergeCell ref="B22:C22"/>
    <mergeCell ref="B23:C23"/>
    <mergeCell ref="B24:C24"/>
    <mergeCell ref="B25:C25"/>
    <mergeCell ref="B52:C52"/>
    <mergeCell ref="B50:C50"/>
    <mergeCell ref="B48:C48"/>
    <mergeCell ref="F44:H44"/>
    <mergeCell ref="D44:D45"/>
    <mergeCell ref="E44:E45"/>
    <mergeCell ref="B44:C45"/>
    <mergeCell ref="B47:C47"/>
    <mergeCell ref="B46:C46"/>
    <mergeCell ref="B49:C49"/>
  </mergeCells>
  <printOptions/>
  <pageMargins left="0.75" right="0.75" top="1" bottom="1" header="0.5" footer="0.5"/>
  <pageSetup blackAndWhite="1" errors="blank" horizontalDpi="600" verticalDpi="600" orientation="landscape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">
    <tabColor indexed="46"/>
  </sheetPr>
  <dimension ref="A2:K10"/>
  <sheetViews>
    <sheetView zoomScalePageLayoutView="0" workbookViewId="0" topLeftCell="A1">
      <selection activeCell="H14" sqref="H14"/>
    </sheetView>
  </sheetViews>
  <sheetFormatPr defaultColWidth="9.33203125" defaultRowHeight="12.75"/>
  <cols>
    <col min="1" max="2" width="1.171875" style="66" customWidth="1"/>
    <col min="3" max="3" width="46.5" style="66" customWidth="1"/>
    <col min="4" max="4" width="36.66015625" style="66" customWidth="1"/>
    <col min="5" max="5" width="1.171875" style="66" customWidth="1"/>
    <col min="6" max="16384" width="9.33203125" style="66" customWidth="1"/>
  </cols>
  <sheetData>
    <row r="1" ht="5.25" customHeight="1"/>
    <row r="2" spans="1:11" ht="65.25" customHeight="1" hidden="1">
      <c r="A2" s="110" t="s">
        <v>37</v>
      </c>
      <c r="B2" s="110"/>
      <c r="C2" s="110"/>
      <c r="D2" s="110"/>
      <c r="E2" s="110"/>
      <c r="F2" s="72"/>
      <c r="G2" s="72"/>
      <c r="H2" s="72"/>
      <c r="I2" s="72"/>
      <c r="J2" s="72"/>
      <c r="K2" s="72"/>
    </row>
    <row r="3" spans="4:6" ht="18" customHeight="1">
      <c r="D3" s="84"/>
      <c r="E3" s="85"/>
      <c r="F3" s="84"/>
    </row>
    <row r="4" spans="2:5" ht="7.5" customHeight="1">
      <c r="B4" s="67"/>
      <c r="C4" s="67"/>
      <c r="D4" s="67"/>
      <c r="E4" s="67"/>
    </row>
    <row r="5" spans="2:5" ht="12.75" customHeight="1">
      <c r="B5" s="67"/>
      <c r="C5" s="65" t="s">
        <v>46</v>
      </c>
      <c r="D5" s="65" t="s">
        <v>33</v>
      </c>
      <c r="E5" s="67"/>
    </row>
    <row r="6" spans="2:5" ht="12.75" customHeight="1">
      <c r="B6" s="67"/>
      <c r="C6" s="68" t="s">
        <v>34</v>
      </c>
      <c r="D6" s="69" t="s">
        <v>35</v>
      </c>
      <c r="E6" s="67"/>
    </row>
    <row r="7" spans="2:5" ht="30.75" customHeight="1" hidden="1">
      <c r="B7" s="67"/>
      <c r="C7" s="68"/>
      <c r="D7" s="69"/>
      <c r="E7" s="67"/>
    </row>
    <row r="8" spans="2:5" ht="30.75" customHeight="1" hidden="1">
      <c r="B8" s="67"/>
      <c r="C8" s="68"/>
      <c r="D8" s="69"/>
      <c r="E8" s="67"/>
    </row>
    <row r="9" spans="2:5" ht="7.5" customHeight="1">
      <c r="B9" s="67"/>
      <c r="C9" s="67"/>
      <c r="D9" s="70"/>
      <c r="E9" s="67"/>
    </row>
    <row r="10" ht="12.75">
      <c r="G10" s="71"/>
    </row>
    <row r="13" ht="12.75" customHeight="1"/>
  </sheetData>
  <sheetProtection sheet="1" objects="1" formatCells="0" formatColumns="0" formatRows="0" insertColumns="0" insertRows="0" insertHyperlinks="0" deleteColumns="0" deleteRows="0" sort="0" autoFilter="0" pivotTables="0"/>
  <mergeCells count="1">
    <mergeCell ref="A2:E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UR_SPECTR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Маевская С.</dc:creator>
  <cp:keywords/>
  <dc:description/>
  <cp:lastModifiedBy>Сафонова Татьяна Владимировна</cp:lastModifiedBy>
  <cp:lastPrinted>2016-05-23T06:32:12Z</cp:lastPrinted>
  <dcterms:created xsi:type="dcterms:W3CDTF">2011-06-10T10:36:44Z</dcterms:created>
  <dcterms:modified xsi:type="dcterms:W3CDTF">2023-10-23T08:08:14Z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