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Рекомендации" sheetId="1" r:id="rId1"/>
    <sheet name="Исходные данные" sheetId="2" r:id="rId2"/>
    <sheet name="График по месяцам" sheetId="3" r:id="rId3"/>
    <sheet name="График с датами" sheetId="4" r:id="rId4"/>
  </sheets>
  <externalReferences>
    <externalReference r:id="rId7"/>
    <externalReference r:id="rId8"/>
    <externalReference r:id="rId9"/>
  </externalReferences>
  <definedNames>
    <definedName name="_YN3">'[1]ТН-2 (альбомн)'!#REF!</definedName>
    <definedName name="s" localSheetId="3">#REF!</definedName>
    <definedName name="s">#REF!</definedName>
    <definedName name="YN3">'[1]ТН-2 (альбомн)'!#REF!</definedName>
    <definedName name="а">'График с датами'!$K$36:$M$36,'График с датами'!$K$39:$M$39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й" localSheetId="3">'[2]Округление до 50 руб.'!#REF!</definedName>
    <definedName name="й">'[2]Округление до 50 руб.'!#REF!</definedName>
    <definedName name="КТ1">'Исходные данные'!$25:$28</definedName>
    <definedName name="КТ2">'График по месяцам'!$33:$33</definedName>
    <definedName name="КТ3">'График с датами'!$30:$30</definedName>
    <definedName name="НТ1">'Исходные данные'!$9:$12</definedName>
    <definedName name="НТ2">'График по месяцам'!$17:$20</definedName>
    <definedName name="НТ3">'График с датами'!$14:$17</definedName>
    <definedName name="_xlnm.Print_Area" localSheetId="2">'График по месяцам'!$B$2:$AB$44</definedName>
    <definedName name="_xlnm.Print_Area" localSheetId="3">'График с датами'!$B$2:$Q$40</definedName>
    <definedName name="_xlnm.Print_Area" localSheetId="1">'Исходные данные'!$B$2:$AE$29</definedName>
    <definedName name="_xlnm.Print_Area" localSheetId="0">'Рекомендации'!$B$2:$K$10</definedName>
    <definedName name="Срок">'[3]Служебный'!$E$3:$E$5</definedName>
    <definedName name="Управления">'[3]Служебный'!$A$3:$A$35</definedName>
    <definedName name="ф" localSheetId="3">#REF!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BX2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Левая кнопка - добавить строку,
правая кнопка - удальть строку</t>
        </r>
      </text>
    </comment>
  </commentList>
</comments>
</file>

<file path=xl/sharedStrings.xml><?xml version="1.0" encoding="utf-8"?>
<sst xmlns="http://schemas.openxmlformats.org/spreadsheetml/2006/main" count="117" uniqueCount="65">
  <si>
    <t>УТВЕРЖДАЮ</t>
  </si>
  <si>
    <t>Наименование должности
руководителя организации</t>
  </si>
  <si>
    <t>Подпись</t>
  </si>
  <si>
    <t>Расшифровка подписи</t>
  </si>
  <si>
    <t>Наименование организации</t>
  </si>
  <si>
    <t>№</t>
  </si>
  <si>
    <t>Место составления</t>
  </si>
  <si>
    <t>на</t>
  </si>
  <si>
    <t>год</t>
  </si>
  <si>
    <t>Структурное подразделение</t>
  </si>
  <si>
    <t>Фамилия, имя, отчество</t>
  </si>
  <si>
    <t>Табельный номер</t>
  </si>
  <si>
    <t>Примечание</t>
  </si>
  <si>
    <t>СОГЛАСОВАНО</t>
  </si>
  <si>
    <t>Протокол заседания</t>
  </si>
  <si>
    <t>Визы</t>
  </si>
  <si>
    <t>с</t>
  </si>
  <si>
    <t>по</t>
  </si>
  <si>
    <t>ГРАФИК ТРУДОВЫХ ОТПУСКОВ</t>
  </si>
  <si>
    <t>Основание изменения графика</t>
  </si>
  <si>
    <t>Месяц</t>
  </si>
  <si>
    <t>по графику</t>
  </si>
  <si>
    <t>фактически</t>
  </si>
  <si>
    <t>Рекомендации по заполнению бухгалтерской учетной документации, подготовленной с использованием системы "КонсультантПлюс"</t>
  </si>
  <si>
    <r>
      <t>В форме предусмотрены кнопки</t>
    </r>
    <r>
      <rPr>
        <b/>
        <sz val="10"/>
        <rFont val="Times New Roman"/>
        <family val="1"/>
      </rPr>
      <t xml:space="preserve"> добавления (удаления)</t>
    </r>
    <r>
      <rPr>
        <sz val="10"/>
        <rFont val="Times New Roman"/>
        <family val="1"/>
      </rPr>
      <t xml:space="preserve"> строк. Для </t>
    </r>
    <r>
      <rPr>
        <sz val="10"/>
        <color indexed="14"/>
        <rFont val="Times New Roman"/>
        <family val="1"/>
      </rPr>
      <t>добавления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удаления</t>
    </r>
    <r>
      <rPr>
        <sz val="10"/>
        <rFont val="Times New Roman"/>
        <family val="1"/>
      </rPr>
      <t xml:space="preserve">) необходимо установить курсор на пустой ячейке строки и нажать на </t>
    </r>
    <r>
      <rPr>
        <sz val="10"/>
        <color indexed="14"/>
        <rFont val="Times New Roman"/>
        <family val="1"/>
      </rPr>
      <t>левую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правую</t>
    </r>
    <r>
      <rPr>
        <sz val="10"/>
        <rFont val="Times New Roman"/>
        <family val="1"/>
      </rPr>
      <t>) кнопку.</t>
    </r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</si>
  <si>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</si>
  <si>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>При необходимости представления значений с одним или двумя знаками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</si>
  <si>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t>№ п/п</t>
  </si>
  <si>
    <t xml:space="preserve">Продолжи-тельность трудового отпуска (всего календ. дн.) </t>
  </si>
  <si>
    <t>Часть</t>
  </si>
  <si>
    <t>Продолжи-тельность части отпуска (календ. дн.)</t>
  </si>
  <si>
    <t>заполняется при использоввании графика с указанием дат отпуска</t>
  </si>
  <si>
    <t>дата предоставления отпуска</t>
  </si>
  <si>
    <t>заполняется при использовании графика с указанием дат отпуска</t>
  </si>
  <si>
    <t>заполняется при использоввании графика с указанием месяца предоставления отпуска</t>
  </si>
  <si>
    <t>месяц</t>
  </si>
  <si>
    <t>Запланировано</t>
  </si>
  <si>
    <t xml:space="preserve">Фактически </t>
  </si>
  <si>
    <t>Подпись работника об ознакомлении с графиком</t>
  </si>
  <si>
    <t>Дата</t>
  </si>
  <si>
    <t>Продолжи-тельность
(кален. дн.)</t>
  </si>
  <si>
    <t>Время отпуска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</si>
  <si>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</si>
  <si>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</si>
  <si>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</si>
  <si>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</si>
  <si>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</si>
  <si>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</si>
  <si>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</si>
  <si>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</si>
  <si>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</si>
  <si>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</si>
  <si>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</si>
  <si>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</si>
  <si>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Для пользователей Excel-2007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"Надстройка ленты"</t>
    </r>
    <r>
      <rPr>
        <sz val="10"/>
        <rFont val="Times New Roman"/>
        <family val="1"/>
      </rPr>
      <t>;
- справа от этой строки установите галочку в пункте</t>
    </r>
    <r>
      <rPr>
        <b/>
        <sz val="10"/>
        <rFont val="Times New Roman"/>
        <family val="1"/>
      </rPr>
      <t xml:space="preserve"> "Надстройки"</t>
    </r>
    <r>
      <rPr>
        <sz val="10"/>
        <rFont val="Times New Roman"/>
        <family val="1"/>
      </rPr>
      <t>.</t>
    </r>
  </si>
  <si>
    <r>
      <t>Для пользователей Excel-2010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</si>
  <si>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t>Должность лица, ответственного
за составление графика</t>
  </si>
  <si>
    <t>И.О. Фамилия</t>
  </si>
  <si>
    <t>Наименование выборного профсоюзного органа</t>
  </si>
  <si>
    <t>Коли-чество неиспользо-ванных дней отпуска</t>
  </si>
  <si>
    <r>
      <t>Начните заполнение формы с листа "Исходные данные"</t>
    </r>
    <r>
      <rPr>
        <b/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внесите на данный лист всю необходимую информацию, после чего все данные автоматически перенесутся на листы "График по месяцам" и "График с датами".</t>
    </r>
  </si>
  <si>
    <t>В данной форме предусмотренна возможность заполнение графика по месяцам (Лист "График по месяцам") либо с определенной даты (Лист "График с датами").</t>
  </si>
  <si>
    <t>Должность (профессия)</t>
  </si>
  <si>
    <t>Коли-чество факти-чески использо-ванных дней отпуска</t>
  </si>
  <si>
    <t>Рабочий
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</si>
</sst>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mmm/yyyy"/>
    <numFmt numFmtId="167" formatCode="[$-FC19]d\ mmmm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_-* #,##0_р_._-;\-* #,##0_р_._-;_-* &quot;-&quot;?_р_._-;_-@_-"/>
    <numFmt numFmtId="176" formatCode="[$-F800]dddd\,\ mmmm\ dd\,\ yyyy"/>
    <numFmt numFmtId="177" formatCode="0;[Red]0"/>
    <numFmt numFmtId="178" formatCode="d\ mmmm\,\ yyyy"/>
    <numFmt numFmtId="179" formatCode="_-* #,##0.00[$р.-419]_-;\-* #,##0.00[$р.-419]_-;_-* &quot;-&quot;??[$р.-419]_-;_-@_-"/>
    <numFmt numFmtId="180" formatCode="0.0%"/>
    <numFmt numFmtId="181" formatCode="#,##0_ ;\-#,##0\ 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000000000"/>
    <numFmt numFmtId="191" formatCode="0.0000000"/>
    <numFmt numFmtId="192" formatCode="0.000000"/>
    <numFmt numFmtId="193" formatCode="[$-419]d\ mmm;@"/>
    <numFmt numFmtId="194" formatCode="_-* #,##0.0000000_р_._-;\-* #,##0.0000000_р_._-;_-* &quot;-&quot;???????_р_._-;_-@_-"/>
    <numFmt numFmtId="195" formatCode="dd/mm/yy;@"/>
    <numFmt numFmtId="196" formatCode="_-* #,##0.0_р_._-;\-* #,##0.0_р_._-;_-* &quot;-&quot;_р_._-;_-@_-"/>
    <numFmt numFmtId="197" formatCode="0.0"/>
    <numFmt numFmtId="198" formatCode="0.000"/>
    <numFmt numFmtId="199" formatCode="0.0000"/>
    <numFmt numFmtId="200" formatCode="_-* #,##0.00_р_._-;\-* #,##0.00_р_._-;_-* &quot;-&quot;_р_._-;_-@_-"/>
    <numFmt numFmtId="201" formatCode="_-* #,##0.0000_р_._-;\-* #,##0.0000_р_._-;_-* &quot;-&quot;???_р_._-;_-@_-"/>
    <numFmt numFmtId="202" formatCode="_-* #,##0.00000_р_._-;\-* #,##0.00000_р_._-;_-* &quot;-&quot;???_р_._-;_-@_-"/>
    <numFmt numFmtId="203" formatCode="_-* #,##0.00_р_._-;\-* #,##0.00_р_._-;_-* &quot;-&quot;???_р_._-;_-@_-"/>
    <numFmt numFmtId="204" formatCode="_-* #,##0.0_р_._-;\-* #,##0.0_р_._-;_-* &quot;-&quot;???_р_._-;_-@_-"/>
    <numFmt numFmtId="205" formatCode="_-* #,##0_р_._-;\-* #,##0_р_._-;_-* &quot;-&quot;???_р_._-;_-@_-"/>
    <numFmt numFmtId="206" formatCode="_-* #,##0.000_р_._-;\-* #,##0.000_р_._-;_-* &quot;-&quot;??_р_._-;_-@_-"/>
    <numFmt numFmtId="207" formatCode="[$-419]mmmm;@"/>
    <numFmt numFmtId="208" formatCode="0_ ;\-0\ "/>
  </numFmts>
  <fonts count="50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1"/>
      <name val="Times New Roman CYR"/>
      <family val="0"/>
    </font>
    <font>
      <b/>
      <sz val="10"/>
      <color indexed="12"/>
      <name val="Times New Roman"/>
      <family val="1"/>
    </font>
    <font>
      <i/>
      <sz val="9"/>
      <name val="Times New Roman CYR"/>
      <family val="0"/>
    </font>
    <font>
      <b/>
      <sz val="14"/>
      <name val="Times New Roman CYR"/>
      <family val="0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1"/>
      <color indexed="12"/>
      <name val="Times New Roman CYR"/>
      <family val="0"/>
    </font>
    <font>
      <b/>
      <sz val="10"/>
      <color indexed="12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horizontal="justify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9" fontId="0" fillId="0" borderId="1">
      <alignment horizontal="left"/>
      <protection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9" fontId="0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 horizontal="left"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23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0" fillId="0" borderId="1">
      <alignment horizontal="center"/>
      <protection/>
    </xf>
    <xf numFmtId="0" fontId="25" fillId="0" borderId="0" applyNumberFormat="0" applyFill="0" applyBorder="0" applyAlignment="0" applyProtection="0"/>
    <xf numFmtId="0" fontId="4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0">
    <xf numFmtId="0" fontId="0" fillId="0" borderId="0" xfId="0" applyAlignment="1">
      <alignment horizontal="left"/>
    </xf>
    <xf numFmtId="0" fontId="0" fillId="20" borderId="0" xfId="0" applyFill="1" applyAlignment="1">
      <alignment horizontal="left"/>
    </xf>
    <xf numFmtId="0" fontId="0" fillId="24" borderId="0" xfId="0" applyFill="1" applyAlignment="1">
      <alignment horizontal="left"/>
    </xf>
    <xf numFmtId="0" fontId="3" fillId="22" borderId="12" xfId="53" applyFont="1" applyFill="1" applyBorder="1" applyAlignment="1">
      <alignment horizontal="center" vertical="center" wrapText="1"/>
      <protection/>
    </xf>
    <xf numFmtId="0" fontId="3" fillId="22" borderId="1" xfId="53" applyFont="1" applyFill="1" applyBorder="1" applyAlignment="1">
      <alignment horizontal="center" vertical="center" wrapText="1"/>
      <protection/>
    </xf>
    <xf numFmtId="14" fontId="0" fillId="24" borderId="1" xfId="73" applyNumberFormat="1" applyFill="1" applyBorder="1" applyAlignment="1" applyProtection="1">
      <alignment horizontal="center" vertical="center" shrinkToFit="1"/>
      <protection locked="0"/>
    </xf>
    <xf numFmtId="14" fontId="0" fillId="24" borderId="13" xfId="73" applyNumberFormat="1" applyFill="1" applyBorder="1" applyAlignment="1" applyProtection="1">
      <alignment horizontal="center" vertical="center" shrinkToFit="1"/>
      <protection locked="0"/>
    </xf>
    <xf numFmtId="0" fontId="0" fillId="24" borderId="1" xfId="73" applyFill="1" applyBorder="1" applyAlignment="1" applyProtection="1">
      <alignment horizontal="center" shrinkToFit="1"/>
      <protection locked="0"/>
    </xf>
    <xf numFmtId="0" fontId="0" fillId="24" borderId="13" xfId="73" applyFill="1" applyBorder="1" applyAlignment="1" applyProtection="1">
      <alignment horizontal="center" shrinkToFit="1"/>
      <protection locked="0"/>
    </xf>
    <xf numFmtId="14" fontId="0" fillId="24" borderId="14" xfId="73" applyNumberFormat="1" applyFill="1" applyBorder="1" applyAlignment="1" applyProtection="1">
      <alignment horizontal="center" vertical="center" shrinkToFit="1"/>
      <protection locked="0"/>
    </xf>
    <xf numFmtId="0" fontId="0" fillId="24" borderId="15" xfId="73" applyFill="1" applyBorder="1" applyAlignment="1" applyProtection="1">
      <alignment horizontal="center" shrinkToFit="1"/>
      <protection locked="0"/>
    </xf>
    <xf numFmtId="14" fontId="0" fillId="24" borderId="15" xfId="73" applyNumberFormat="1" applyFill="1" applyBorder="1" applyAlignment="1" applyProtection="1">
      <alignment horizontal="center" vertical="center" shrinkToFit="1"/>
      <protection locked="0"/>
    </xf>
    <xf numFmtId="14" fontId="0" fillId="24" borderId="15" xfId="73" applyNumberFormat="1" applyFont="1" applyFill="1" applyBorder="1" applyAlignment="1" applyProtection="1">
      <alignment horizontal="center" vertical="center" shrinkToFit="1"/>
      <protection locked="0"/>
    </xf>
    <xf numFmtId="0" fontId="3" fillId="22" borderId="1" xfId="53" applyFont="1" applyFill="1" applyAlignment="1">
      <alignment horizontal="center" vertical="center" wrapText="1"/>
      <protection/>
    </xf>
    <xf numFmtId="0" fontId="0" fillId="20" borderId="0" xfId="61" applyFill="1">
      <alignment horizontal="left"/>
      <protection/>
    </xf>
    <xf numFmtId="44" fontId="28" fillId="20" borderId="0" xfId="46" applyFont="1" applyFill="1" applyBorder="1" applyAlignment="1">
      <alignment vertical="justify" wrapText="1"/>
    </xf>
    <xf numFmtId="44" fontId="29" fillId="20" borderId="0" xfId="46" applyFont="1" applyFill="1" applyBorder="1" applyAlignment="1">
      <alignment vertical="justify" wrapText="1"/>
    </xf>
    <xf numFmtId="0" fontId="33" fillId="20" borderId="0" xfId="46" applyNumberFormat="1" applyFont="1" applyFill="1" applyBorder="1" applyAlignment="1">
      <alignment vertical="top" wrapText="1"/>
    </xf>
    <xf numFmtId="0" fontId="5" fillId="20" borderId="0" xfId="46" applyNumberFormat="1" applyFont="1" applyFill="1" applyBorder="1" applyAlignment="1" applyProtection="1">
      <alignment vertical="center" wrapText="1"/>
      <protection/>
    </xf>
    <xf numFmtId="0" fontId="3" fillId="20" borderId="0" xfId="46" applyNumberFormat="1" applyFont="1" applyFill="1" applyBorder="1" applyAlignment="1" applyProtection="1">
      <alignment vertical="center" wrapText="1"/>
      <protection/>
    </xf>
    <xf numFmtId="0" fontId="20" fillId="20" borderId="0" xfId="61" applyFont="1" applyFill="1" applyBorder="1" applyAlignment="1">
      <alignment vertical="top" wrapText="1"/>
      <protection/>
    </xf>
    <xf numFmtId="0" fontId="33" fillId="20" borderId="0" xfId="46" applyNumberFormat="1" applyFont="1" applyFill="1" applyBorder="1" applyAlignment="1" applyProtection="1">
      <alignment vertical="top" wrapText="1"/>
      <protection locked="0"/>
    </xf>
    <xf numFmtId="0" fontId="0" fillId="20" borderId="0" xfId="61" applyFill="1" applyBorder="1">
      <alignment horizontal="left"/>
      <protection/>
    </xf>
    <xf numFmtId="0" fontId="1" fillId="20" borderId="0" xfId="60" applyFill="1" applyBorder="1">
      <alignment/>
      <protection/>
    </xf>
    <xf numFmtId="0" fontId="1" fillId="20" borderId="0" xfId="60" applyFill="1">
      <alignment/>
      <protection/>
    </xf>
    <xf numFmtId="14" fontId="0" fillId="0" borderId="1" xfId="73" applyNumberFormat="1" applyFont="1" applyFill="1" applyBorder="1" applyAlignment="1" applyProtection="1">
      <alignment horizontal="center" vertical="center" shrinkToFit="1"/>
      <protection locked="0"/>
    </xf>
    <xf numFmtId="14" fontId="0" fillId="0" borderId="16" xfId="73" applyNumberFormat="1" applyFont="1" applyFill="1" applyBorder="1" applyAlignment="1" applyProtection="1">
      <alignment horizontal="center" vertical="center" shrinkToFit="1"/>
      <protection locked="0"/>
    </xf>
    <xf numFmtId="14" fontId="0" fillId="0" borderId="17" xfId="73" applyNumberFormat="1" applyFont="1" applyFill="1" applyBorder="1" applyAlignment="1" applyProtection="1">
      <alignment horizontal="center" vertical="center" shrinkToFit="1"/>
      <protection locked="0"/>
    </xf>
    <xf numFmtId="14" fontId="0" fillId="0" borderId="14" xfId="73" applyNumberFormat="1" applyFont="1" applyFill="1" applyBorder="1" applyAlignment="1" applyProtection="1">
      <alignment horizontal="center" vertical="center" shrinkToFit="1"/>
      <protection locked="0"/>
    </xf>
    <xf numFmtId="0" fontId="3" fillId="22" borderId="18" xfId="53" applyFont="1" applyFill="1" applyBorder="1" applyAlignment="1">
      <alignment vertical="center" wrapText="1"/>
      <protection/>
    </xf>
    <xf numFmtId="0" fontId="0" fillId="20" borderId="0" xfId="0" applyFill="1" applyAlignment="1">
      <alignment/>
    </xf>
    <xf numFmtId="0" fontId="0" fillId="24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20" fillId="20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67" applyNumberFormat="1" applyFont="1" applyFill="1" applyBorder="1" applyAlignment="1" applyProtection="1">
      <alignment horizontal="center" shrinkToFit="1"/>
      <protection locked="0"/>
    </xf>
    <xf numFmtId="0" fontId="20" fillId="24" borderId="0" xfId="0" applyFont="1" applyFill="1" applyAlignment="1">
      <alignment/>
    </xf>
    <xf numFmtId="0" fontId="20" fillId="24" borderId="0" xfId="0" applyNumberFormat="1" applyFont="1" applyFill="1" applyBorder="1" applyAlignment="1" applyProtection="1">
      <alignment shrinkToFit="1"/>
      <protection locked="0"/>
    </xf>
    <xf numFmtId="49" fontId="37" fillId="24" borderId="0" xfId="66" applyFont="1" applyFill="1">
      <alignment horizontal="center" vertical="top"/>
      <protection/>
    </xf>
    <xf numFmtId="0" fontId="20" fillId="24" borderId="0" xfId="67" applyFont="1" applyFill="1" applyBorder="1" applyAlignment="1">
      <alignment/>
      <protection/>
    </xf>
    <xf numFmtId="0" fontId="37" fillId="24" borderId="0" xfId="0" applyFont="1" applyFill="1" applyBorder="1" applyAlignment="1">
      <alignment vertical="top" wrapText="1"/>
    </xf>
    <xf numFmtId="49" fontId="37" fillId="24" borderId="0" xfId="66" applyFont="1" applyFill="1" applyBorder="1" applyAlignment="1">
      <alignment vertical="top" wrapText="1"/>
      <protection/>
    </xf>
    <xf numFmtId="0" fontId="38" fillId="24" borderId="0" xfId="52" applyFont="1" applyFill="1" applyAlignment="1">
      <alignment horizontal="left" vertical="top" wrapText="1"/>
      <protection/>
    </xf>
    <xf numFmtId="0" fontId="20" fillId="24" borderId="0" xfId="67" applyNumberFormat="1" applyFont="1" applyFill="1" applyBorder="1" applyAlignment="1" applyProtection="1">
      <alignment shrinkToFit="1"/>
      <protection locked="0"/>
    </xf>
    <xf numFmtId="0" fontId="20" fillId="24" borderId="0" xfId="0" applyFont="1" applyFill="1" applyAlignment="1">
      <alignment horizontal="right"/>
    </xf>
    <xf numFmtId="0" fontId="20" fillId="24" borderId="0" xfId="67" applyNumberFormat="1" applyFont="1" applyFill="1" applyBorder="1" applyAlignment="1" applyProtection="1">
      <alignment horizontal="left" shrinkToFit="1"/>
      <protection locked="0"/>
    </xf>
    <xf numFmtId="49" fontId="37" fillId="24" borderId="0" xfId="66" applyFont="1" applyFill="1" applyBorder="1" applyAlignment="1">
      <alignment vertical="top"/>
      <protection/>
    </xf>
    <xf numFmtId="49" fontId="20" fillId="24" borderId="0" xfId="67" applyNumberFormat="1" applyFont="1" applyFill="1" applyBorder="1" applyAlignment="1">
      <alignment/>
      <protection/>
    </xf>
    <xf numFmtId="0" fontId="39" fillId="22" borderId="1" xfId="53" applyFont="1" applyFill="1" applyBorder="1" applyAlignment="1">
      <alignment horizontal="center" vertical="center" wrapText="1"/>
      <protection/>
    </xf>
    <xf numFmtId="0" fontId="39" fillId="22" borderId="1" xfId="53" applyNumberFormat="1" applyFont="1" applyFill="1" applyBorder="1" applyAlignment="1">
      <alignment horizontal="center" vertical="center"/>
      <protection/>
    </xf>
    <xf numFmtId="0" fontId="39" fillId="22" borderId="12" xfId="53" applyNumberFormat="1" applyFont="1" applyFill="1" applyBorder="1" applyAlignment="1">
      <alignment horizontal="center" vertical="center"/>
      <protection/>
    </xf>
    <xf numFmtId="0" fontId="39" fillId="22" borderId="1" xfId="53" applyFont="1" applyFill="1">
      <alignment horizontal="center" vertical="center" wrapText="1"/>
      <protection/>
    </xf>
    <xf numFmtId="0" fontId="39" fillId="22" borderId="19" xfId="53" applyFont="1" applyFill="1" applyBorder="1">
      <alignment horizontal="center" vertical="center" wrapText="1"/>
      <protection/>
    </xf>
    <xf numFmtId="0" fontId="20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left"/>
    </xf>
    <xf numFmtId="0" fontId="20" fillId="24" borderId="20" xfId="0" applyFont="1" applyFill="1" applyBorder="1" applyAlignment="1">
      <alignment horizontal="left"/>
    </xf>
    <xf numFmtId="49" fontId="37" fillId="24" borderId="0" xfId="66" applyFont="1" applyFill="1" applyAlignment="1">
      <alignment vertical="top"/>
      <protection/>
    </xf>
    <xf numFmtId="0" fontId="40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20" fillId="20" borderId="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14" fontId="40" fillId="24" borderId="0" xfId="0" applyNumberFormat="1" applyFont="1" applyFill="1" applyBorder="1" applyAlignment="1">
      <alignment/>
    </xf>
    <xf numFmtId="0" fontId="37" fillId="24" borderId="0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center"/>
    </xf>
    <xf numFmtId="49" fontId="20" fillId="24" borderId="0" xfId="67" applyNumberFormat="1" applyFont="1" applyFill="1" applyBorder="1" applyAlignment="1" applyProtection="1">
      <alignment shrinkToFit="1"/>
      <protection locked="0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/>
    </xf>
    <xf numFmtId="0" fontId="39" fillId="22" borderId="1" xfId="0" applyFont="1" applyFill="1" applyBorder="1" applyAlignment="1">
      <alignment horizontal="center" vertical="center" wrapText="1"/>
    </xf>
    <xf numFmtId="0" fontId="39" fillId="22" borderId="1" xfId="0" applyFont="1" applyFill="1" applyBorder="1" applyAlignment="1">
      <alignment horizontal="center" vertical="center"/>
    </xf>
    <xf numFmtId="0" fontId="39" fillId="22" borderId="12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/>
    </xf>
    <xf numFmtId="0" fontId="39" fillId="22" borderId="12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0" borderId="0" xfId="0" applyFont="1" applyFill="1" applyAlignment="1">
      <alignment horizontal="left"/>
    </xf>
    <xf numFmtId="14" fontId="20" fillId="24" borderId="0" xfId="0" applyNumberFormat="1" applyFont="1" applyFill="1" applyAlignment="1">
      <alignment/>
    </xf>
    <xf numFmtId="14" fontId="20" fillId="24" borderId="0" xfId="0" applyNumberFormat="1" applyFont="1" applyFill="1" applyAlignment="1">
      <alignment horizontal="center"/>
    </xf>
    <xf numFmtId="14" fontId="20" fillId="4" borderId="1" xfId="0" applyNumberFormat="1" applyFont="1" applyFill="1" applyBorder="1" applyAlignment="1">
      <alignment horizontal="center" vertical="center"/>
    </xf>
    <xf numFmtId="14" fontId="20" fillId="22" borderId="1" xfId="0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left"/>
    </xf>
    <xf numFmtId="0" fontId="0" fillId="20" borderId="1" xfId="0" applyFill="1" applyBorder="1" applyAlignment="1">
      <alignment horizontal="center"/>
    </xf>
    <xf numFmtId="14" fontId="0" fillId="20" borderId="0" xfId="0" applyNumberFormat="1" applyFill="1" applyAlignment="1">
      <alignment horizontal="center" shrinkToFit="1"/>
    </xf>
    <xf numFmtId="14" fontId="0" fillId="20" borderId="0" xfId="0" applyNumberFormat="1" applyFill="1" applyAlignment="1">
      <alignment horizontal="left" shrinkToFit="1"/>
    </xf>
    <xf numFmtId="16" fontId="20" fillId="20" borderId="0" xfId="0" applyNumberFormat="1" applyFont="1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41" fontId="0" fillId="24" borderId="1" xfId="73" applyNumberFormat="1" applyFill="1" applyBorder="1" applyAlignment="1" applyProtection="1">
      <alignment horizontal="center" shrinkToFit="1"/>
      <protection locked="0"/>
    </xf>
    <xf numFmtId="41" fontId="0" fillId="24" borderId="15" xfId="73" applyNumberFormat="1" applyFill="1" applyBorder="1" applyAlignment="1" applyProtection="1">
      <alignment horizontal="center" shrinkToFit="1"/>
      <protection locked="0"/>
    </xf>
    <xf numFmtId="41" fontId="0" fillId="24" borderId="13" xfId="73" applyNumberFormat="1" applyFill="1" applyBorder="1" applyAlignment="1" applyProtection="1">
      <alignment horizontal="center" shrinkToFit="1"/>
      <protection locked="0"/>
    </xf>
    <xf numFmtId="0" fontId="41" fillId="24" borderId="9" xfId="0" applyNumberFormat="1" applyFont="1" applyFill="1" applyBorder="1" applyAlignment="1" applyProtection="1">
      <alignment horizontal="center" vertical="top" shrinkToFit="1"/>
      <protection locked="0"/>
    </xf>
    <xf numFmtId="0" fontId="20" fillId="24" borderId="9" xfId="0" applyNumberFormat="1" applyFont="1" applyFill="1" applyBorder="1" applyAlignment="1" applyProtection="1">
      <alignment horizontal="center" shrinkToFit="1"/>
      <protection locked="0"/>
    </xf>
    <xf numFmtId="0" fontId="46" fillId="24" borderId="0" xfId="0" applyFont="1" applyFill="1" applyAlignment="1">
      <alignment/>
    </xf>
    <xf numFmtId="0" fontId="46" fillId="24" borderId="0" xfId="0" applyFont="1" applyFill="1" applyBorder="1" applyAlignment="1">
      <alignment/>
    </xf>
    <xf numFmtId="0" fontId="46" fillId="24" borderId="0" xfId="0" applyFont="1" applyFill="1" applyAlignment="1">
      <alignment horizontal="right"/>
    </xf>
    <xf numFmtId="0" fontId="37" fillId="24" borderId="0" xfId="0" applyFont="1" applyFill="1" applyBorder="1" applyAlignment="1">
      <alignment horizontal="center"/>
    </xf>
    <xf numFmtId="0" fontId="39" fillId="22" borderId="18" xfId="0" applyFont="1" applyFill="1" applyBorder="1" applyAlignment="1">
      <alignment horizontal="center" vertical="center" wrapText="1"/>
    </xf>
    <xf numFmtId="14" fontId="0" fillId="20" borderId="17" xfId="0" applyNumberFormat="1" applyFill="1" applyBorder="1" applyAlignment="1">
      <alignment horizontal="center" vertical="center" shrinkToFit="1"/>
    </xf>
    <xf numFmtId="14" fontId="0" fillId="20" borderId="1" xfId="0" applyNumberFormat="1" applyFill="1" applyBorder="1" applyAlignment="1">
      <alignment horizontal="center" vertical="center" shrinkToFit="1"/>
    </xf>
    <xf numFmtId="0" fontId="0" fillId="20" borderId="1" xfId="0" applyFill="1" applyBorder="1" applyAlignment="1">
      <alignment horizontal="center" vertical="center"/>
    </xf>
    <xf numFmtId="14" fontId="0" fillId="20" borderId="15" xfId="0" applyNumberFormat="1" applyFill="1" applyBorder="1" applyAlignment="1">
      <alignment horizontal="center" vertical="center" shrinkToFit="1"/>
    </xf>
    <xf numFmtId="14" fontId="0" fillId="20" borderId="14" xfId="0" applyNumberFormat="1" applyFill="1" applyBorder="1" applyAlignment="1">
      <alignment horizontal="center" vertical="center" shrinkToFit="1"/>
    </xf>
    <xf numFmtId="0" fontId="0" fillId="20" borderId="14" xfId="0" applyFill="1" applyBorder="1" applyAlignment="1">
      <alignment horizontal="center" vertical="center"/>
    </xf>
    <xf numFmtId="14" fontId="0" fillId="20" borderId="13" xfId="0" applyNumberFormat="1" applyFill="1" applyBorder="1" applyAlignment="1">
      <alignment horizontal="center" vertical="center" shrinkToFit="1"/>
    </xf>
    <xf numFmtId="0" fontId="0" fillId="20" borderId="13" xfId="0" applyFill="1" applyBorder="1" applyAlignment="1">
      <alignment horizontal="center" vertical="center"/>
    </xf>
    <xf numFmtId="0" fontId="41" fillId="24" borderId="0" xfId="0" applyNumberFormat="1" applyFont="1" applyFill="1" applyBorder="1" applyAlignment="1" applyProtection="1">
      <alignment horizontal="center" vertical="top" shrinkToFit="1"/>
      <protection locked="0"/>
    </xf>
    <xf numFmtId="0" fontId="37" fillId="24" borderId="0" xfId="0" applyFont="1" applyFill="1" applyBorder="1" applyAlignment="1">
      <alignment vertical="top"/>
    </xf>
    <xf numFmtId="0" fontId="37" fillId="24" borderId="0" xfId="0" applyNumberFormat="1" applyFont="1" applyFill="1" applyBorder="1" applyAlignment="1" applyProtection="1">
      <alignment vertical="top" shrinkToFit="1"/>
      <protection locked="0"/>
    </xf>
    <xf numFmtId="0" fontId="0" fillId="20" borderId="23" xfId="0" applyFill="1" applyBorder="1" applyAlignment="1">
      <alignment horizontal="center"/>
    </xf>
    <xf numFmtId="49" fontId="20" fillId="24" borderId="9" xfId="67" applyNumberFormat="1" applyFont="1" applyFill="1" applyBorder="1" applyAlignment="1" applyProtection="1">
      <alignment shrinkToFit="1"/>
      <protection locked="0"/>
    </xf>
    <xf numFmtId="0" fontId="30" fillId="24" borderId="0" xfId="0" applyFont="1" applyFill="1" applyBorder="1" applyAlignment="1">
      <alignment vertical="top"/>
    </xf>
    <xf numFmtId="0" fontId="40" fillId="24" borderId="0" xfId="0" applyNumberFormat="1" applyFont="1" applyFill="1" applyBorder="1" applyAlignment="1" applyProtection="1">
      <alignment shrinkToFit="1"/>
      <protection locked="0"/>
    </xf>
    <xf numFmtId="14" fontId="37" fillId="24" borderId="0" xfId="0" applyNumberFormat="1" applyFont="1" applyFill="1" applyBorder="1" applyAlignment="1">
      <alignment vertical="top"/>
    </xf>
    <xf numFmtId="14" fontId="0" fillId="20" borderId="23" xfId="0" applyNumberFormat="1" applyFill="1" applyBorder="1" applyAlignment="1">
      <alignment horizontal="center" shrinkToFit="1"/>
    </xf>
    <xf numFmtId="49" fontId="0" fillId="24" borderId="24" xfId="73" applyNumberFormat="1" applyFill="1" applyBorder="1" applyAlignment="1" applyProtection="1">
      <alignment horizontal="center" vertical="center" shrinkToFit="1"/>
      <protection locked="0"/>
    </xf>
    <xf numFmtId="49" fontId="0" fillId="24" borderId="25" xfId="73" applyNumberFormat="1" applyFill="1" applyBorder="1" applyAlignment="1" applyProtection="1">
      <alignment horizontal="center" vertical="center" shrinkToFit="1"/>
      <protection locked="0"/>
    </xf>
    <xf numFmtId="49" fontId="0" fillId="24" borderId="26" xfId="73" applyNumberFormat="1" applyFont="1" applyFill="1" applyBorder="1" applyAlignment="1" applyProtection="1">
      <alignment horizontal="center" vertical="center" shrinkToFit="1"/>
      <protection locked="0"/>
    </xf>
    <xf numFmtId="49" fontId="0" fillId="24" borderId="1" xfId="73" applyNumberFormat="1" applyFont="1" applyFill="1" applyBorder="1" applyAlignment="1" applyProtection="1">
      <alignment horizontal="center" vertical="center" shrinkToFit="1"/>
      <protection locked="0"/>
    </xf>
    <xf numFmtId="49" fontId="0" fillId="24" borderId="1" xfId="73" applyNumberFormat="1" applyFill="1" applyBorder="1" applyAlignment="1" applyProtection="1">
      <alignment horizontal="center" vertical="center" shrinkToFit="1"/>
      <protection locked="0"/>
    </xf>
    <xf numFmtId="0" fontId="45" fillId="24" borderId="0" xfId="67" applyNumberFormat="1" applyFont="1" applyFill="1" applyBorder="1" applyAlignment="1" applyProtection="1">
      <alignment horizontal="center" shrinkToFit="1"/>
      <protection locked="0"/>
    </xf>
    <xf numFmtId="14" fontId="0" fillId="25" borderId="1" xfId="73" applyNumberFormat="1" applyFill="1" applyBorder="1" applyAlignment="1" applyProtection="1">
      <alignment horizontal="center" vertical="center" shrinkToFit="1"/>
      <protection hidden="1"/>
    </xf>
    <xf numFmtId="14" fontId="0" fillId="25" borderId="13" xfId="73" applyNumberFormat="1" applyFill="1" applyBorder="1" applyAlignment="1" applyProtection="1">
      <alignment horizontal="center" vertical="center" shrinkToFit="1"/>
      <protection hidden="1"/>
    </xf>
    <xf numFmtId="14" fontId="0" fillId="25" borderId="14" xfId="73" applyNumberFormat="1" applyFill="1" applyBorder="1" applyAlignment="1" applyProtection="1">
      <alignment horizontal="center" vertical="center" shrinkToFit="1"/>
      <protection hidden="1"/>
    </xf>
    <xf numFmtId="0" fontId="20" fillId="25" borderId="9" xfId="67" applyNumberFormat="1" applyFont="1" applyFill="1" applyBorder="1" applyAlignment="1" applyProtection="1">
      <alignment horizontal="center" shrinkToFit="1"/>
      <protection hidden="1"/>
    </xf>
    <xf numFmtId="0" fontId="20" fillId="25" borderId="9" xfId="0" applyFont="1" applyFill="1" applyBorder="1" applyAlignment="1" applyProtection="1">
      <alignment horizontal="center" shrinkToFit="1"/>
      <protection hidden="1"/>
    </xf>
    <xf numFmtId="208" fontId="20" fillId="25" borderId="1" xfId="0" applyNumberFormat="1" applyFont="1" applyFill="1" applyBorder="1" applyAlignment="1" applyProtection="1">
      <alignment horizontal="center" shrinkToFit="1"/>
      <protection hidden="1"/>
    </xf>
    <xf numFmtId="14" fontId="20" fillId="25" borderId="1" xfId="0" applyNumberFormat="1" applyFont="1" applyFill="1" applyBorder="1" applyAlignment="1" applyProtection="1">
      <alignment horizontal="center" shrinkToFit="1"/>
      <protection hidden="1"/>
    </xf>
    <xf numFmtId="208" fontId="20" fillId="25" borderId="13" xfId="0" applyNumberFormat="1" applyFont="1" applyFill="1" applyBorder="1" applyAlignment="1" applyProtection="1">
      <alignment horizontal="center" shrinkToFit="1"/>
      <protection hidden="1"/>
    </xf>
    <xf numFmtId="14" fontId="20" fillId="25" borderId="13" xfId="0" applyNumberFormat="1" applyFont="1" applyFill="1" applyBorder="1" applyAlignment="1" applyProtection="1">
      <alignment horizontal="center" shrinkToFit="1"/>
      <protection hidden="1"/>
    </xf>
    <xf numFmtId="208" fontId="20" fillId="25" borderId="17" xfId="0" applyNumberFormat="1" applyFont="1" applyFill="1" applyBorder="1" applyAlignment="1" applyProtection="1">
      <alignment horizontal="center" shrinkToFit="1"/>
      <protection hidden="1"/>
    </xf>
    <xf numFmtId="14" fontId="20" fillId="25" borderId="17" xfId="0" applyNumberFormat="1" applyFont="1" applyFill="1" applyBorder="1" applyAlignment="1" applyProtection="1">
      <alignment horizontal="center" shrinkToFit="1"/>
      <protection hidden="1"/>
    </xf>
    <xf numFmtId="49" fontId="0" fillId="24" borderId="25" xfId="73" applyNumberFormat="1" applyFill="1" applyBorder="1" applyAlignment="1" applyProtection="1">
      <alignment horizontal="center" vertical="center" shrinkToFit="1"/>
      <protection locked="0"/>
    </xf>
    <xf numFmtId="49" fontId="0" fillId="24" borderId="26" xfId="73" applyNumberFormat="1" applyFill="1" applyBorder="1" applyAlignment="1" applyProtection="1">
      <alignment horizontal="left" vertical="center" wrapText="1"/>
      <protection locked="0"/>
    </xf>
    <xf numFmtId="49" fontId="0" fillId="24" borderId="25" xfId="73" applyNumberFormat="1" applyFill="1" applyBorder="1" applyAlignment="1" applyProtection="1">
      <alignment horizontal="left" vertical="center" wrapText="1"/>
      <protection locked="0"/>
    </xf>
    <xf numFmtId="49" fontId="0" fillId="24" borderId="24" xfId="73" applyNumberFormat="1" applyFill="1" applyBorder="1" applyAlignment="1" applyProtection="1">
      <alignment horizontal="center" vertical="center" shrinkToFit="1"/>
      <protection locked="0"/>
    </xf>
    <xf numFmtId="49" fontId="0" fillId="24" borderId="26" xfId="73" applyNumberFormat="1" applyFill="1" applyBorder="1" applyAlignment="1" applyProtection="1">
      <alignment horizontal="center" vertical="center" shrinkToFit="1"/>
      <protection locked="0"/>
    </xf>
    <xf numFmtId="0" fontId="3" fillId="22" borderId="24" xfId="53" applyFont="1" applyFill="1" applyBorder="1">
      <alignment horizontal="center" vertical="center" wrapText="1"/>
      <protection/>
    </xf>
    <xf numFmtId="0" fontId="3" fillId="22" borderId="26" xfId="53" applyFont="1" applyFill="1" applyBorder="1">
      <alignment horizontal="center" vertical="center" wrapText="1"/>
      <protection/>
    </xf>
    <xf numFmtId="0" fontId="3" fillId="22" borderId="27" xfId="53" applyFont="1" applyFill="1" applyBorder="1">
      <alignment horizontal="center" vertical="center" wrapText="1"/>
      <protection/>
    </xf>
    <xf numFmtId="49" fontId="0" fillId="24" borderId="24" xfId="73" applyNumberFormat="1" applyFill="1" applyBorder="1" applyAlignment="1" applyProtection="1">
      <alignment horizontal="left" vertical="center" wrapText="1"/>
      <protection locked="0"/>
    </xf>
    <xf numFmtId="41" fontId="0" fillId="25" borderId="26" xfId="73" applyNumberFormat="1" applyFont="1" applyFill="1" applyBorder="1" applyAlignment="1" applyProtection="1">
      <alignment horizontal="center" vertical="center" shrinkToFit="1"/>
      <protection hidden="1"/>
    </xf>
    <xf numFmtId="41" fontId="0" fillId="25" borderId="25" xfId="73" applyNumberFormat="1" applyFont="1" applyFill="1" applyBorder="1" applyAlignment="1" applyProtection="1">
      <alignment horizontal="center" vertical="center" shrinkToFit="1"/>
      <protection hidden="1"/>
    </xf>
    <xf numFmtId="0" fontId="3" fillId="22" borderId="15" xfId="53" applyFont="1" applyFill="1" applyBorder="1">
      <alignment horizontal="center" vertical="center" wrapText="1"/>
      <protection/>
    </xf>
    <xf numFmtId="0" fontId="3" fillId="22" borderId="21" xfId="53" applyFont="1" applyFill="1" applyBorder="1">
      <alignment horizontal="center" vertical="center" wrapText="1"/>
      <protection/>
    </xf>
    <xf numFmtId="0" fontId="3" fillId="22" borderId="14" xfId="53" applyFont="1" applyFill="1" applyBorder="1">
      <alignment horizontal="center" vertical="center" wrapText="1"/>
      <protection/>
    </xf>
    <xf numFmtId="0" fontId="3" fillId="22" borderId="19" xfId="0" applyFont="1" applyFill="1" applyBorder="1" applyAlignment="1">
      <alignment horizontal="center" vertical="center"/>
    </xf>
    <xf numFmtId="41" fontId="0" fillId="25" borderId="24" xfId="73" applyNumberFormat="1" applyFont="1" applyFill="1" applyBorder="1" applyAlignment="1" applyProtection="1">
      <alignment horizontal="center" vertical="center" shrinkToFit="1"/>
      <protection hidden="1"/>
    </xf>
    <xf numFmtId="0" fontId="3" fillId="22" borderId="28" xfId="53" applyFont="1" applyFill="1" applyBorder="1" applyAlignment="1">
      <alignment horizontal="center" vertical="center" wrapText="1"/>
      <protection/>
    </xf>
    <xf numFmtId="0" fontId="3" fillId="22" borderId="27" xfId="53" applyFont="1" applyFill="1" applyBorder="1" applyAlignment="1">
      <alignment horizontal="center" vertical="center" wrapText="1"/>
      <protection/>
    </xf>
    <xf numFmtId="0" fontId="3" fillId="22" borderId="9" xfId="53" applyFont="1" applyFill="1" applyBorder="1" applyAlignment="1">
      <alignment horizontal="center" vertical="center" wrapText="1"/>
      <protection/>
    </xf>
    <xf numFmtId="0" fontId="3" fillId="22" borderId="29" xfId="53" applyFont="1" applyFill="1" applyBorder="1" applyAlignment="1">
      <alignment horizontal="center" vertical="center" wrapText="1"/>
      <protection/>
    </xf>
    <xf numFmtId="0" fontId="3" fillId="22" borderId="12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horizontal="center" vertical="center"/>
    </xf>
    <xf numFmtId="0" fontId="43" fillId="24" borderId="0" xfId="62" applyFont="1" applyFill="1" applyAlignment="1">
      <alignment horizontal="left" vertical="top" wrapText="1"/>
      <protection/>
    </xf>
    <xf numFmtId="0" fontId="34" fillId="24" borderId="0" xfId="62" applyFont="1" applyFill="1" applyAlignment="1">
      <alignment horizontal="left" vertical="top" wrapText="1"/>
      <protection/>
    </xf>
    <xf numFmtId="0" fontId="44" fillId="24" borderId="0" xfId="61" applyFont="1" applyFill="1" applyBorder="1" applyAlignment="1">
      <alignment horizontal="justify" vertical="center" wrapText="1"/>
      <protection/>
    </xf>
    <xf numFmtId="0" fontId="20" fillId="24" borderId="0" xfId="61" applyFont="1" applyFill="1" applyBorder="1" applyAlignment="1">
      <alignment horizontal="justify" vertical="center" wrapText="1"/>
      <protection/>
    </xf>
    <xf numFmtId="0" fontId="27" fillId="20" borderId="0" xfId="59" applyFont="1" applyFill="1" applyAlignment="1" applyProtection="1">
      <alignment vertical="top" wrapText="1"/>
      <protection locked="0"/>
    </xf>
    <xf numFmtId="44" fontId="36" fillId="25" borderId="0" xfId="46" applyFont="1" applyFill="1" applyBorder="1" applyAlignment="1">
      <alignment horizontal="center" vertical="center" wrapText="1"/>
    </xf>
    <xf numFmtId="0" fontId="5" fillId="24" borderId="0" xfId="46" applyNumberFormat="1" applyFont="1" applyFill="1" applyBorder="1" applyAlignment="1" applyProtection="1">
      <alignment horizontal="justify" vertical="top" wrapText="1"/>
      <protection/>
    </xf>
    <xf numFmtId="0" fontId="3" fillId="24" borderId="0" xfId="46" applyNumberFormat="1" applyFont="1" applyFill="1" applyBorder="1" applyAlignment="1" applyProtection="1">
      <alignment horizontal="justify" vertical="top" wrapText="1"/>
      <protection/>
    </xf>
    <xf numFmtId="0" fontId="3" fillId="22" borderId="15" xfId="53" applyFont="1" applyFill="1" applyBorder="1" applyAlignment="1">
      <alignment horizontal="center" vertical="center" wrapText="1"/>
      <protection/>
    </xf>
    <xf numFmtId="0" fontId="3" fillId="22" borderId="21" xfId="53" applyFont="1" applyFill="1" applyBorder="1" applyAlignment="1">
      <alignment horizontal="center" vertical="center" wrapText="1"/>
      <protection/>
    </xf>
    <xf numFmtId="0" fontId="3" fillId="22" borderId="14" xfId="53" applyFont="1" applyFill="1" applyBorder="1" applyAlignment="1">
      <alignment horizontal="center" vertical="center" wrapText="1"/>
      <protection/>
    </xf>
    <xf numFmtId="0" fontId="3" fillId="22" borderId="12" xfId="53" applyFont="1" applyFill="1" applyBorder="1" applyAlignment="1">
      <alignment horizontal="center" vertical="center" wrapText="1"/>
      <protection/>
    </xf>
    <xf numFmtId="0" fontId="3" fillId="22" borderId="18" xfId="53" applyFont="1" applyFill="1" applyBorder="1" applyAlignment="1">
      <alignment horizontal="center" vertical="center" wrapText="1"/>
      <protection/>
    </xf>
    <xf numFmtId="0" fontId="3" fillId="22" borderId="19" xfId="53" applyFont="1" applyFill="1" applyBorder="1" applyAlignment="1">
      <alignment horizontal="center" vertical="center" wrapText="1"/>
      <protection/>
    </xf>
    <xf numFmtId="49" fontId="0" fillId="24" borderId="22" xfId="73" applyNumberFormat="1" applyFill="1" applyBorder="1" applyAlignment="1" applyProtection="1">
      <alignment horizontal="left" wrapText="1"/>
      <protection locked="0"/>
    </xf>
    <xf numFmtId="49" fontId="0" fillId="24" borderId="21" xfId="73" applyNumberFormat="1" applyFill="1" applyBorder="1" applyAlignment="1" applyProtection="1">
      <alignment horizontal="left" wrapText="1"/>
      <protection locked="0"/>
    </xf>
    <xf numFmtId="49" fontId="0" fillId="24" borderId="16" xfId="73" applyNumberFormat="1" applyFill="1" applyBorder="1" applyAlignment="1" applyProtection="1">
      <alignment horizontal="left" wrapText="1"/>
      <protection locked="0"/>
    </xf>
    <xf numFmtId="0" fontId="3" fillId="22" borderId="1" xfId="53" applyFont="1" applyFill="1" applyBorder="1" applyAlignment="1">
      <alignment horizontal="center" vertical="center" wrapText="1"/>
      <protection/>
    </xf>
    <xf numFmtId="49" fontId="0" fillId="24" borderId="30" xfId="0" applyNumberFormat="1" applyFill="1" applyBorder="1" applyAlignment="1" applyProtection="1">
      <alignment horizontal="left" wrapText="1" shrinkToFit="1"/>
      <protection locked="0"/>
    </xf>
    <xf numFmtId="49" fontId="0" fillId="24" borderId="31" xfId="0" applyNumberFormat="1" applyFill="1" applyBorder="1" applyAlignment="1" applyProtection="1">
      <alignment horizontal="left" wrapText="1" shrinkToFit="1"/>
      <protection locked="0"/>
    </xf>
    <xf numFmtId="49" fontId="0" fillId="24" borderId="32" xfId="0" applyNumberFormat="1" applyFill="1" applyBorder="1" applyAlignment="1" applyProtection="1">
      <alignment horizontal="left" wrapText="1" shrinkToFit="1"/>
      <protection locked="0"/>
    </xf>
    <xf numFmtId="49" fontId="0" fillId="24" borderId="26" xfId="0" applyNumberFormat="1" applyFill="1" applyBorder="1" applyAlignment="1" applyProtection="1">
      <alignment horizontal="left" wrapText="1" shrinkToFit="1"/>
      <protection locked="0"/>
    </xf>
    <xf numFmtId="49" fontId="0" fillId="24" borderId="0" xfId="0" applyNumberFormat="1" applyFill="1" applyBorder="1" applyAlignment="1" applyProtection="1">
      <alignment horizontal="left" wrapText="1" shrinkToFit="1"/>
      <protection locked="0"/>
    </xf>
    <xf numFmtId="49" fontId="0" fillId="24" borderId="28" xfId="0" applyNumberFormat="1" applyFill="1" applyBorder="1" applyAlignment="1" applyProtection="1">
      <alignment horizontal="left" wrapText="1" shrinkToFit="1"/>
      <protection locked="0"/>
    </xf>
    <xf numFmtId="49" fontId="0" fillId="24" borderId="25" xfId="0" applyNumberFormat="1" applyFill="1" applyBorder="1" applyAlignment="1" applyProtection="1">
      <alignment horizontal="left" wrapText="1" shrinkToFit="1"/>
      <protection locked="0"/>
    </xf>
    <xf numFmtId="49" fontId="0" fillId="24" borderId="33" xfId="0" applyNumberFormat="1" applyFill="1" applyBorder="1" applyAlignment="1" applyProtection="1">
      <alignment horizontal="left" wrapText="1" shrinkToFit="1"/>
      <protection locked="0"/>
    </xf>
    <xf numFmtId="49" fontId="0" fillId="24" borderId="34" xfId="0" applyNumberFormat="1" applyFill="1" applyBorder="1" applyAlignment="1" applyProtection="1">
      <alignment horizontal="left" wrapText="1" shrinkToFit="1"/>
      <protection locked="0"/>
    </xf>
    <xf numFmtId="0" fontId="3" fillId="22" borderId="24" xfId="53" applyFont="1" applyFill="1" applyBorder="1" applyAlignment="1">
      <alignment horizontal="center" vertical="center" wrapText="1"/>
      <protection/>
    </xf>
    <xf numFmtId="0" fontId="3" fillId="22" borderId="20" xfId="53" applyFont="1" applyFill="1" applyBorder="1" applyAlignment="1">
      <alignment horizontal="center" vertical="center" wrapText="1"/>
      <protection/>
    </xf>
    <xf numFmtId="0" fontId="3" fillId="22" borderId="35" xfId="53" applyFont="1" applyFill="1" applyBorder="1" applyAlignment="1">
      <alignment horizontal="center" vertical="center" wrapText="1"/>
      <protection/>
    </xf>
    <xf numFmtId="0" fontId="3" fillId="22" borderId="26" xfId="53" applyFont="1" applyFill="1" applyBorder="1" applyAlignment="1">
      <alignment horizontal="center" vertical="center" wrapText="1"/>
      <protection/>
    </xf>
    <xf numFmtId="0" fontId="3" fillId="22" borderId="0" xfId="53" applyFont="1" applyFill="1" applyBorder="1" applyAlignment="1">
      <alignment horizontal="center" vertical="center" wrapText="1"/>
      <protection/>
    </xf>
    <xf numFmtId="49" fontId="0" fillId="24" borderId="24" xfId="73" applyNumberFormat="1" applyFont="1" applyFill="1" applyBorder="1" applyAlignment="1" applyProtection="1">
      <alignment horizontal="center" vertical="center" shrinkToFit="1"/>
      <protection locked="0"/>
    </xf>
    <xf numFmtId="49" fontId="0" fillId="24" borderId="26" xfId="73" applyNumberFormat="1" applyFont="1" applyFill="1" applyBorder="1" applyAlignment="1" applyProtection="1">
      <alignment horizontal="center" vertical="center" shrinkToFit="1"/>
      <protection locked="0"/>
    </xf>
    <xf numFmtId="49" fontId="0" fillId="24" borderId="20" xfId="73" applyNumberFormat="1" applyFill="1" applyBorder="1" applyAlignment="1" applyProtection="1">
      <alignment horizontal="left" vertical="center" wrapText="1"/>
      <protection locked="0"/>
    </xf>
    <xf numFmtId="49" fontId="0" fillId="24" borderId="0" xfId="73" applyNumberFormat="1" applyFill="1" applyBorder="1" applyAlignment="1" applyProtection="1">
      <alignment horizontal="left" vertical="center" wrapText="1"/>
      <protection locked="0"/>
    </xf>
    <xf numFmtId="49" fontId="0" fillId="24" borderId="33" xfId="73" applyNumberFormat="1" applyFill="1" applyBorder="1" applyAlignment="1" applyProtection="1">
      <alignment horizontal="left" vertical="center" wrapText="1"/>
      <protection locked="0"/>
    </xf>
    <xf numFmtId="0" fontId="45" fillId="24" borderId="36" xfId="67" applyNumberFormat="1" applyFont="1" applyFill="1" applyBorder="1" applyAlignment="1" applyProtection="1">
      <alignment horizontal="center" shrinkToFit="1"/>
      <protection locked="0"/>
    </xf>
    <xf numFmtId="0" fontId="45" fillId="24" borderId="37" xfId="67" applyNumberFormat="1" applyFont="1" applyFill="1" applyBorder="1" applyAlignment="1" applyProtection="1">
      <alignment horizontal="center" shrinkToFit="1"/>
      <protection locked="0"/>
    </xf>
    <xf numFmtId="0" fontId="3" fillId="22" borderId="20" xfId="53" applyFont="1" applyFill="1" applyBorder="1">
      <alignment horizontal="center" vertical="center" wrapText="1"/>
      <protection/>
    </xf>
    <xf numFmtId="0" fontId="3" fillId="22" borderId="0" xfId="53" applyFont="1" applyFill="1" applyBorder="1">
      <alignment horizontal="center" vertical="center" wrapText="1"/>
      <protection/>
    </xf>
    <xf numFmtId="0" fontId="3" fillId="22" borderId="9" xfId="53" applyFont="1" applyFill="1" applyBorder="1">
      <alignment horizontal="center" vertical="center" wrapText="1"/>
      <protection/>
    </xf>
    <xf numFmtId="0" fontId="3" fillId="22" borderId="1" xfId="53" applyFont="1" applyFill="1" applyAlignment="1">
      <alignment horizontal="center" vertical="center" wrapText="1"/>
      <protection/>
    </xf>
    <xf numFmtId="49" fontId="0" fillId="24" borderId="24" xfId="73" applyNumberFormat="1" applyFont="1" applyFill="1" applyBorder="1" applyAlignment="1" applyProtection="1">
      <alignment horizontal="left" vertical="top" wrapText="1"/>
      <protection locked="0"/>
    </xf>
    <xf numFmtId="49" fontId="0" fillId="24" borderId="20" xfId="73" applyNumberFormat="1" applyFont="1" applyFill="1" applyBorder="1" applyAlignment="1" applyProtection="1">
      <alignment horizontal="left" vertical="top" wrapText="1"/>
      <protection locked="0"/>
    </xf>
    <xf numFmtId="49" fontId="0" fillId="24" borderId="35" xfId="73" applyNumberFormat="1" applyFont="1" applyFill="1" applyBorder="1" applyAlignment="1" applyProtection="1">
      <alignment horizontal="left" vertical="top" wrapText="1"/>
      <protection locked="0"/>
    </xf>
    <xf numFmtId="49" fontId="0" fillId="24" borderId="26" xfId="73" applyNumberFormat="1" applyFont="1" applyFill="1" applyBorder="1" applyAlignment="1" applyProtection="1">
      <alignment horizontal="left" vertical="top" wrapText="1"/>
      <protection locked="0"/>
    </xf>
    <xf numFmtId="49" fontId="0" fillId="24" borderId="0" xfId="73" applyNumberFormat="1" applyFont="1" applyFill="1" applyBorder="1" applyAlignment="1" applyProtection="1">
      <alignment horizontal="left" vertical="top" wrapText="1"/>
      <protection locked="0"/>
    </xf>
    <xf numFmtId="49" fontId="0" fillId="24" borderId="28" xfId="73" applyNumberFormat="1" applyFont="1" applyFill="1" applyBorder="1" applyAlignment="1" applyProtection="1">
      <alignment horizontal="left" vertical="top" wrapText="1"/>
      <protection locked="0"/>
    </xf>
    <xf numFmtId="49" fontId="0" fillId="24" borderId="25" xfId="73" applyNumberFormat="1" applyFont="1" applyFill="1" applyBorder="1" applyAlignment="1" applyProtection="1">
      <alignment horizontal="left" vertical="top" wrapText="1"/>
      <protection locked="0"/>
    </xf>
    <xf numFmtId="49" fontId="0" fillId="24" borderId="33" xfId="73" applyNumberFormat="1" applyFont="1" applyFill="1" applyBorder="1" applyAlignment="1" applyProtection="1">
      <alignment horizontal="left" vertical="top" wrapText="1"/>
      <protection locked="0"/>
    </xf>
    <xf numFmtId="49" fontId="0" fillId="24" borderId="34" xfId="73" applyNumberFormat="1" applyFont="1" applyFill="1" applyBorder="1" applyAlignment="1" applyProtection="1">
      <alignment horizontal="left" vertical="top" wrapText="1"/>
      <protection locked="0"/>
    </xf>
    <xf numFmtId="49" fontId="0" fillId="24" borderId="20" xfId="73" applyNumberFormat="1" applyFill="1" applyBorder="1" applyAlignment="1" applyProtection="1">
      <alignment horizontal="left" vertical="top" wrapText="1"/>
      <protection locked="0"/>
    </xf>
    <xf numFmtId="49" fontId="0" fillId="24" borderId="26" xfId="73" applyNumberFormat="1" applyFill="1" applyBorder="1" applyAlignment="1" applyProtection="1">
      <alignment horizontal="left" vertical="top" wrapText="1"/>
      <protection locked="0"/>
    </xf>
    <xf numFmtId="49" fontId="0" fillId="24" borderId="0" xfId="73" applyNumberFormat="1" applyFill="1" applyBorder="1" applyAlignment="1" applyProtection="1">
      <alignment horizontal="left" vertical="top" wrapText="1"/>
      <protection locked="0"/>
    </xf>
    <xf numFmtId="49" fontId="0" fillId="24" borderId="25" xfId="73" applyNumberFormat="1" applyFill="1" applyBorder="1" applyAlignment="1" applyProtection="1">
      <alignment horizontal="left" vertical="top" wrapText="1"/>
      <protection locked="0"/>
    </xf>
    <xf numFmtId="49" fontId="0" fillId="24" borderId="33" xfId="73" applyNumberFormat="1" applyFill="1" applyBorder="1" applyAlignment="1" applyProtection="1">
      <alignment horizontal="left" vertical="top" wrapText="1"/>
      <protection locked="0"/>
    </xf>
    <xf numFmtId="41" fontId="0" fillId="24" borderId="24" xfId="73" applyNumberFormat="1" applyFill="1" applyBorder="1" applyAlignment="1" applyProtection="1">
      <alignment horizontal="center" vertical="center" shrinkToFit="1"/>
      <protection locked="0"/>
    </xf>
    <xf numFmtId="41" fontId="0" fillId="24" borderId="26" xfId="73" applyNumberFormat="1" applyFill="1" applyBorder="1" applyAlignment="1" applyProtection="1">
      <alignment horizontal="center" vertical="center" shrinkToFit="1"/>
      <protection locked="0"/>
    </xf>
    <xf numFmtId="41" fontId="0" fillId="24" borderId="25" xfId="73" applyNumberFormat="1" applyFill="1" applyBorder="1" applyAlignment="1" applyProtection="1">
      <alignment horizontal="center" vertical="center" shrinkToFit="1"/>
      <protection locked="0"/>
    </xf>
    <xf numFmtId="49" fontId="0" fillId="24" borderId="24" xfId="0" applyNumberFormat="1" applyFill="1" applyBorder="1" applyAlignment="1" applyProtection="1">
      <alignment horizontal="left" wrapText="1" shrinkToFit="1"/>
      <protection locked="0"/>
    </xf>
    <xf numFmtId="49" fontId="0" fillId="24" borderId="20" xfId="0" applyNumberFormat="1" applyFill="1" applyBorder="1" applyAlignment="1" applyProtection="1">
      <alignment horizontal="left" wrapText="1" shrinkToFit="1"/>
      <protection locked="0"/>
    </xf>
    <xf numFmtId="49" fontId="0" fillId="24" borderId="35" xfId="0" applyNumberFormat="1" applyFill="1" applyBorder="1" applyAlignment="1" applyProtection="1">
      <alignment horizontal="left" wrapText="1" shrinkToFit="1"/>
      <protection locked="0"/>
    </xf>
    <xf numFmtId="49" fontId="0" fillId="24" borderId="15" xfId="73" applyNumberFormat="1" applyFont="1" applyFill="1" applyBorder="1" applyAlignment="1" applyProtection="1">
      <alignment horizontal="left" wrapText="1"/>
      <protection locked="0"/>
    </xf>
    <xf numFmtId="41" fontId="0" fillId="24" borderId="24" xfId="73" applyNumberFormat="1" applyFont="1" applyFill="1" applyBorder="1" applyAlignment="1" applyProtection="1">
      <alignment horizontal="center" vertical="center" shrinkToFit="1"/>
      <protection locked="0"/>
    </xf>
    <xf numFmtId="41" fontId="0" fillId="25" borderId="15" xfId="73" applyNumberFormat="1" applyFill="1" applyBorder="1" applyAlignment="1" applyProtection="1">
      <alignment horizontal="center" vertical="center" shrinkToFit="1"/>
      <protection hidden="1"/>
    </xf>
    <xf numFmtId="41" fontId="0" fillId="25" borderId="21" xfId="73" applyNumberFormat="1" applyFill="1" applyBorder="1" applyAlignment="1" applyProtection="1">
      <alignment horizontal="center" vertical="center" shrinkToFit="1"/>
      <protection hidden="1"/>
    </xf>
    <xf numFmtId="41" fontId="0" fillId="25" borderId="16" xfId="73" applyNumberFormat="1" applyFill="1" applyBorder="1" applyAlignment="1" applyProtection="1">
      <alignment horizontal="center" vertical="center" shrinkToFit="1"/>
      <protection hidden="1"/>
    </xf>
    <xf numFmtId="41" fontId="0" fillId="24" borderId="26" xfId="73" applyNumberFormat="1" applyFont="1" applyFill="1" applyBorder="1" applyAlignment="1" applyProtection="1">
      <alignment horizontal="center" vertical="center" shrinkToFit="1"/>
      <protection locked="0"/>
    </xf>
    <xf numFmtId="49" fontId="0" fillId="24" borderId="24" xfId="73" applyNumberFormat="1" applyFill="1" applyBorder="1" applyAlignment="1" applyProtection="1">
      <alignment horizontal="left" vertical="top" wrapText="1"/>
      <protection locked="0"/>
    </xf>
    <xf numFmtId="0" fontId="20" fillId="25" borderId="1" xfId="73" applyFont="1" applyFill="1" applyBorder="1" applyAlignment="1" applyProtection="1">
      <alignment horizontal="center" wrapText="1"/>
      <protection hidden="1"/>
    </xf>
    <xf numFmtId="0" fontId="20" fillId="0" borderId="15" xfId="73" applyFont="1" applyFill="1" applyBorder="1" applyAlignment="1" applyProtection="1">
      <alignment horizontal="center" shrinkToFit="1"/>
      <protection locked="0"/>
    </xf>
    <xf numFmtId="0" fontId="20" fillId="0" borderId="21" xfId="73" applyFont="1" applyFill="1" applyBorder="1" applyAlignment="1" applyProtection="1">
      <alignment horizontal="center" shrinkToFit="1"/>
      <protection locked="0"/>
    </xf>
    <xf numFmtId="0" fontId="20" fillId="0" borderId="14" xfId="73" applyFont="1" applyFill="1" applyBorder="1" applyAlignment="1" applyProtection="1">
      <alignment horizontal="center" shrinkToFit="1"/>
      <protection locked="0"/>
    </xf>
    <xf numFmtId="0" fontId="20" fillId="25" borderId="24" xfId="73" applyFont="1" applyFill="1" applyBorder="1" applyAlignment="1" applyProtection="1">
      <alignment horizontal="center" wrapText="1"/>
      <protection hidden="1"/>
    </xf>
    <xf numFmtId="0" fontId="20" fillId="25" borderId="35" xfId="73" applyFont="1" applyFill="1" applyBorder="1" applyAlignment="1" applyProtection="1">
      <alignment horizontal="center" wrapText="1"/>
      <protection hidden="1"/>
    </xf>
    <xf numFmtId="0" fontId="20" fillId="25" borderId="26" xfId="73" applyFont="1" applyFill="1" applyBorder="1" applyAlignment="1" applyProtection="1">
      <alignment horizontal="center" wrapText="1"/>
      <protection hidden="1"/>
    </xf>
    <xf numFmtId="0" fontId="20" fillId="25" borderId="28" xfId="73" applyFont="1" applyFill="1" applyBorder="1" applyAlignment="1" applyProtection="1">
      <alignment horizontal="center" wrapText="1"/>
      <protection hidden="1"/>
    </xf>
    <xf numFmtId="0" fontId="20" fillId="25" borderId="27" xfId="73" applyFont="1" applyFill="1" applyBorder="1" applyAlignment="1" applyProtection="1">
      <alignment horizontal="center" wrapText="1"/>
      <protection hidden="1"/>
    </xf>
    <xf numFmtId="0" fontId="20" fillId="25" borderId="29" xfId="73" applyFont="1" applyFill="1" applyBorder="1" applyAlignment="1" applyProtection="1">
      <alignment horizontal="center" wrapText="1"/>
      <protection hidden="1"/>
    </xf>
    <xf numFmtId="0" fontId="38" fillId="25" borderId="1" xfId="0" applyFont="1" applyFill="1" applyBorder="1" applyAlignment="1" applyProtection="1">
      <alignment horizontal="center" vertical="center" shrinkToFit="1"/>
      <protection hidden="1"/>
    </xf>
    <xf numFmtId="0" fontId="38" fillId="25" borderId="15" xfId="0" applyFont="1" applyFill="1" applyBorder="1" applyAlignment="1" applyProtection="1">
      <alignment horizontal="center" vertical="center" shrinkToFit="1"/>
      <protection hidden="1"/>
    </xf>
    <xf numFmtId="0" fontId="38" fillId="25" borderId="14" xfId="0" applyFont="1" applyFill="1" applyBorder="1" applyAlignment="1" applyProtection="1">
      <alignment horizontal="center" vertical="center" shrinkToFit="1"/>
      <protection hidden="1"/>
    </xf>
    <xf numFmtId="41" fontId="20" fillId="25" borderId="15" xfId="73" applyNumberFormat="1" applyFont="1" applyFill="1" applyBorder="1" applyAlignment="1" applyProtection="1">
      <alignment horizontal="center" wrapText="1"/>
      <protection hidden="1"/>
    </xf>
    <xf numFmtId="41" fontId="20" fillId="25" borderId="21" xfId="73" applyNumberFormat="1" applyFont="1" applyFill="1" applyBorder="1" applyAlignment="1" applyProtection="1">
      <alignment horizontal="center" wrapText="1"/>
      <protection hidden="1"/>
    </xf>
    <xf numFmtId="41" fontId="20" fillId="25" borderId="14" xfId="73" applyNumberFormat="1" applyFont="1" applyFill="1" applyBorder="1" applyAlignment="1" applyProtection="1">
      <alignment horizontal="center" wrapText="1"/>
      <protection hidden="1"/>
    </xf>
    <xf numFmtId="41" fontId="20" fillId="25" borderId="24" xfId="73" applyNumberFormat="1" applyFont="1" applyFill="1" applyBorder="1" applyAlignment="1" applyProtection="1">
      <alignment horizontal="center" shrinkToFit="1"/>
      <protection hidden="1"/>
    </xf>
    <xf numFmtId="41" fontId="20" fillId="25" borderId="20" xfId="73" applyNumberFormat="1" applyFont="1" applyFill="1" applyBorder="1" applyAlignment="1" applyProtection="1">
      <alignment horizontal="center" shrinkToFit="1"/>
      <protection hidden="1"/>
    </xf>
    <xf numFmtId="41" fontId="20" fillId="25" borderId="35" xfId="73" applyNumberFormat="1" applyFont="1" applyFill="1" applyBorder="1" applyAlignment="1" applyProtection="1">
      <alignment horizontal="center" shrinkToFit="1"/>
      <protection hidden="1"/>
    </xf>
    <xf numFmtId="41" fontId="20" fillId="25" borderId="26" xfId="73" applyNumberFormat="1" applyFont="1" applyFill="1" applyBorder="1" applyAlignment="1" applyProtection="1">
      <alignment horizontal="center" shrinkToFit="1"/>
      <protection hidden="1"/>
    </xf>
    <xf numFmtId="41" fontId="20" fillId="25" borderId="0" xfId="73" applyNumberFormat="1" applyFont="1" applyFill="1" applyBorder="1" applyAlignment="1" applyProtection="1">
      <alignment horizontal="center" shrinkToFit="1"/>
      <protection hidden="1"/>
    </xf>
    <xf numFmtId="41" fontId="20" fillId="25" borderId="28" xfId="73" applyNumberFormat="1" applyFont="1" applyFill="1" applyBorder="1" applyAlignment="1" applyProtection="1">
      <alignment horizontal="center" shrinkToFit="1"/>
      <protection hidden="1"/>
    </xf>
    <xf numFmtId="41" fontId="20" fillId="25" borderId="27" xfId="73" applyNumberFormat="1" applyFont="1" applyFill="1" applyBorder="1" applyAlignment="1" applyProtection="1">
      <alignment horizontal="center" shrinkToFit="1"/>
      <protection hidden="1"/>
    </xf>
    <xf numFmtId="41" fontId="20" fillId="25" borderId="9" xfId="73" applyNumberFormat="1" applyFont="1" applyFill="1" applyBorder="1" applyAlignment="1" applyProtection="1">
      <alignment horizontal="center" shrinkToFit="1"/>
      <protection hidden="1"/>
    </xf>
    <xf numFmtId="41" fontId="20" fillId="25" borderId="29" xfId="73" applyNumberFormat="1" applyFont="1" applyFill="1" applyBorder="1" applyAlignment="1" applyProtection="1">
      <alignment horizontal="center" shrinkToFit="1"/>
      <protection hidden="1"/>
    </xf>
    <xf numFmtId="41" fontId="20" fillId="25" borderId="1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15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1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14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4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0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35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6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0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8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7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9" xfId="73" applyNumberFormat="1" applyFont="1" applyFill="1" applyBorder="1" applyAlignment="1" applyProtection="1">
      <alignment horizontal="left" vertical="top" wrapText="1"/>
      <protection hidden="1"/>
    </xf>
    <xf numFmtId="41" fontId="20" fillId="25" borderId="29" xfId="73" applyNumberFormat="1" applyFont="1" applyFill="1" applyBorder="1" applyAlignment="1" applyProtection="1">
      <alignment horizontal="left" vertical="top" wrapText="1"/>
      <protection hidden="1"/>
    </xf>
    <xf numFmtId="49" fontId="20" fillId="24" borderId="9" xfId="67" applyNumberFormat="1" applyFont="1" applyFill="1" applyBorder="1" applyAlignment="1" applyProtection="1">
      <alignment shrinkToFit="1"/>
      <protection locked="0"/>
    </xf>
    <xf numFmtId="49" fontId="37" fillId="24" borderId="20" xfId="66" applyFont="1" applyFill="1" applyBorder="1" applyAlignment="1">
      <alignment horizontal="center" vertical="top"/>
      <protection/>
    </xf>
    <xf numFmtId="0" fontId="20" fillId="24" borderId="0" xfId="0" applyFont="1" applyFill="1" applyAlignment="1">
      <alignment horizontal="left"/>
    </xf>
    <xf numFmtId="0" fontId="39" fillId="22" borderId="24" xfId="53" applyFont="1" applyFill="1" applyBorder="1">
      <alignment horizontal="center" vertical="center" wrapText="1"/>
      <protection/>
    </xf>
    <xf numFmtId="0" fontId="39" fillId="22" borderId="35" xfId="53" applyFont="1" applyFill="1" applyBorder="1">
      <alignment horizontal="center" vertical="center" wrapText="1"/>
      <protection/>
    </xf>
    <xf numFmtId="0" fontId="39" fillId="22" borderId="26" xfId="53" applyFont="1" applyFill="1" applyBorder="1">
      <alignment horizontal="center" vertical="center" wrapText="1"/>
      <protection/>
    </xf>
    <xf numFmtId="0" fontId="39" fillId="22" borderId="28" xfId="53" applyFont="1" applyFill="1" applyBorder="1">
      <alignment horizontal="center" vertical="center" wrapText="1"/>
      <protection/>
    </xf>
    <xf numFmtId="0" fontId="39" fillId="22" borderId="27" xfId="53" applyFont="1" applyFill="1" applyBorder="1">
      <alignment horizontal="center" vertical="center" wrapText="1"/>
      <protection/>
    </xf>
    <xf numFmtId="0" fontId="39" fillId="22" borderId="29" xfId="53" applyFont="1" applyFill="1" applyBorder="1">
      <alignment horizontal="center" vertical="center" wrapText="1"/>
      <protection/>
    </xf>
    <xf numFmtId="0" fontId="39" fillId="22" borderId="12" xfId="53" applyFont="1" applyFill="1" applyBorder="1" applyAlignment="1">
      <alignment horizontal="center" vertical="center" wrapText="1"/>
      <protection/>
    </xf>
    <xf numFmtId="0" fontId="39" fillId="22" borderId="19" xfId="53" applyFont="1" applyFill="1" applyBorder="1" applyAlignment="1">
      <alignment horizontal="center" vertical="center" wrapText="1"/>
      <protection/>
    </xf>
    <xf numFmtId="0" fontId="39" fillId="22" borderId="1" xfId="53" applyFont="1" applyFill="1" applyBorder="1" applyAlignment="1">
      <alignment horizontal="center" vertical="center" wrapText="1"/>
      <protection/>
    </xf>
    <xf numFmtId="49" fontId="20" fillId="24" borderId="9" xfId="67" applyNumberFormat="1" applyFont="1" applyFill="1" applyAlignment="1" applyProtection="1">
      <alignment horizontal="center" shrinkToFit="1"/>
      <protection locked="0"/>
    </xf>
    <xf numFmtId="49" fontId="37" fillId="24" borderId="0" xfId="66" applyFont="1" applyFill="1">
      <alignment horizontal="center" vertical="top"/>
      <protection/>
    </xf>
    <xf numFmtId="49" fontId="20" fillId="24" borderId="9" xfId="67" applyNumberFormat="1" applyFont="1" applyFill="1" applyBorder="1" applyAlignment="1" applyProtection="1">
      <alignment horizontal="left" shrinkToFit="1"/>
      <protection locked="0"/>
    </xf>
    <xf numFmtId="0" fontId="38" fillId="24" borderId="0" xfId="52" applyFont="1" applyFill="1" applyAlignment="1">
      <alignment horizontal="left" vertical="top" wrapText="1"/>
      <protection/>
    </xf>
    <xf numFmtId="0" fontId="39" fillId="22" borderId="15" xfId="53" applyFont="1" applyFill="1" applyBorder="1" applyAlignment="1">
      <alignment horizontal="center" vertical="center" wrapText="1"/>
      <protection/>
    </xf>
    <xf numFmtId="0" fontId="39" fillId="22" borderId="21" xfId="53" applyFont="1" applyFill="1" applyBorder="1" applyAlignment="1">
      <alignment horizontal="center" vertical="center" wrapText="1"/>
      <protection/>
    </xf>
    <xf numFmtId="0" fontId="39" fillId="22" borderId="14" xfId="53" applyFont="1" applyFill="1" applyBorder="1" applyAlignment="1">
      <alignment horizontal="center" vertical="center" wrapText="1"/>
      <protection/>
    </xf>
    <xf numFmtId="49" fontId="20" fillId="24" borderId="9" xfId="67" applyNumberFormat="1" applyFont="1" applyFill="1" applyAlignment="1" applyProtection="1">
      <alignment horizontal="left" shrinkToFit="1"/>
      <protection locked="0"/>
    </xf>
    <xf numFmtId="0" fontId="20" fillId="24" borderId="9" xfId="0" applyNumberFormat="1" applyFont="1" applyFill="1" applyBorder="1" applyAlignment="1" applyProtection="1">
      <alignment horizontal="left" shrinkToFit="1"/>
      <protection locked="0"/>
    </xf>
    <xf numFmtId="0" fontId="39" fillId="22" borderId="24" xfId="53" applyFont="1" applyFill="1" applyBorder="1" applyAlignment="1">
      <alignment horizontal="center" vertical="center" wrapText="1"/>
      <protection/>
    </xf>
    <xf numFmtId="0" fontId="39" fillId="22" borderId="26" xfId="53" applyFont="1" applyFill="1" applyBorder="1" applyAlignment="1">
      <alignment horizontal="center" vertical="center" wrapText="1"/>
      <protection/>
    </xf>
    <xf numFmtId="0" fontId="39" fillId="22" borderId="27" xfId="53" applyFont="1" applyFill="1" applyBorder="1" applyAlignment="1">
      <alignment horizontal="center" vertical="center" wrapText="1"/>
      <protection/>
    </xf>
    <xf numFmtId="0" fontId="39" fillId="22" borderId="1" xfId="53" applyFont="1" applyFill="1">
      <alignment horizontal="center" vertical="center" wrapText="1"/>
      <protection/>
    </xf>
    <xf numFmtId="0" fontId="39" fillId="22" borderId="20" xfId="53" applyFont="1" applyFill="1" applyBorder="1">
      <alignment horizontal="center" vertical="center" wrapText="1"/>
      <protection/>
    </xf>
    <xf numFmtId="0" fontId="39" fillId="22" borderId="0" xfId="53" applyFont="1" applyFill="1" applyBorder="1">
      <alignment horizontal="center" vertical="center" wrapText="1"/>
      <protection/>
    </xf>
    <xf numFmtId="0" fontId="39" fillId="22" borderId="9" xfId="53" applyFont="1" applyFill="1" applyBorder="1">
      <alignment horizontal="center" vertical="center" wrapText="1"/>
      <protection/>
    </xf>
    <xf numFmtId="0" fontId="37" fillId="24" borderId="20" xfId="0" applyFont="1" applyFill="1" applyBorder="1" applyAlignment="1">
      <alignment horizontal="center"/>
    </xf>
    <xf numFmtId="0" fontId="39" fillId="22" borderId="12" xfId="53" applyFont="1" applyFill="1" applyBorder="1">
      <alignment horizontal="center" vertical="center" wrapText="1"/>
      <protection/>
    </xf>
    <xf numFmtId="0" fontId="39" fillId="22" borderId="18" xfId="53" applyFont="1" applyFill="1" applyBorder="1">
      <alignment horizontal="center" vertical="center" wrapText="1"/>
      <protection/>
    </xf>
    <xf numFmtId="0" fontId="39" fillId="22" borderId="18" xfId="53" applyFont="1" applyFill="1" applyBorder="1" applyAlignment="1">
      <alignment horizontal="center" vertical="center" wrapText="1"/>
      <protection/>
    </xf>
    <xf numFmtId="0" fontId="39" fillId="22" borderId="35" xfId="53" applyFont="1" applyFill="1" applyBorder="1" applyAlignment="1">
      <alignment horizontal="center" vertical="center" wrapText="1"/>
      <protection/>
    </xf>
    <xf numFmtId="0" fontId="39" fillId="22" borderId="28" xfId="53" applyFont="1" applyFill="1" applyBorder="1" applyAlignment="1">
      <alignment horizontal="center" vertical="center" wrapText="1"/>
      <protection/>
    </xf>
    <xf numFmtId="0" fontId="39" fillId="22" borderId="29" xfId="53" applyFont="1" applyFill="1" applyBorder="1" applyAlignment="1">
      <alignment horizontal="center" vertical="center" wrapText="1"/>
      <protection/>
    </xf>
    <xf numFmtId="0" fontId="30" fillId="24" borderId="0" xfId="0" applyFont="1" applyFill="1" applyAlignment="1">
      <alignment/>
    </xf>
    <xf numFmtId="0" fontId="20" fillId="24" borderId="9" xfId="67" applyNumberFormat="1" applyFont="1" applyFill="1" applyBorder="1" applyAlignment="1" applyProtection="1">
      <alignment shrinkToFit="1"/>
      <protection locked="0"/>
    </xf>
    <xf numFmtId="49" fontId="37" fillId="24" borderId="0" xfId="66" applyFont="1" applyFill="1" applyBorder="1" applyAlignment="1">
      <alignment horizontal="center" vertical="top"/>
      <protection/>
    </xf>
    <xf numFmtId="0" fontId="37" fillId="24" borderId="20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center"/>
    </xf>
    <xf numFmtId="49" fontId="37" fillId="24" borderId="0" xfId="66" applyFont="1" applyFill="1" applyBorder="1" applyAlignment="1">
      <alignment horizontal="center" vertical="top" wrapText="1"/>
      <protection/>
    </xf>
    <xf numFmtId="0" fontId="20" fillId="24" borderId="9" xfId="0" applyNumberFormat="1" applyFont="1" applyFill="1" applyBorder="1" applyAlignment="1" applyProtection="1">
      <alignment horizontal="center" shrinkToFit="1"/>
      <protection locked="0"/>
    </xf>
    <xf numFmtId="0" fontId="39" fillId="22" borderId="19" xfId="53" applyFont="1" applyFill="1" applyBorder="1">
      <alignment horizontal="center" vertical="center" wrapText="1"/>
      <protection/>
    </xf>
    <xf numFmtId="0" fontId="37" fillId="24" borderId="20" xfId="0" applyFont="1" applyFill="1" applyBorder="1" applyAlignment="1">
      <alignment horizontal="center" vertical="top"/>
    </xf>
    <xf numFmtId="0" fontId="20" fillId="24" borderId="9" xfId="65" applyNumberFormat="1" applyFont="1" applyFill="1" applyBorder="1" applyAlignment="1" applyProtection="1">
      <alignment horizontal="left" shrinkToFit="1"/>
      <protection locked="0"/>
    </xf>
    <xf numFmtId="0" fontId="20" fillId="24" borderId="9" xfId="0" applyFont="1" applyFill="1" applyBorder="1" applyAlignment="1" applyProtection="1">
      <alignment horizontal="left" shrinkToFit="1"/>
      <protection locked="0"/>
    </xf>
    <xf numFmtId="0" fontId="20" fillId="24" borderId="0" xfId="0" applyFont="1" applyFill="1" applyBorder="1" applyAlignment="1">
      <alignment horizontal="left"/>
    </xf>
    <xf numFmtId="0" fontId="41" fillId="24" borderId="9" xfId="0" applyNumberFormat="1" applyFont="1" applyFill="1" applyBorder="1" applyAlignment="1" applyProtection="1">
      <alignment horizontal="center" vertical="top" shrinkToFit="1"/>
      <protection locked="0"/>
    </xf>
    <xf numFmtId="41" fontId="20" fillId="25" borderId="15" xfId="0" applyNumberFormat="1" applyFont="1" applyFill="1" applyBorder="1" applyAlignment="1" applyProtection="1">
      <alignment horizontal="center" vertical="center" shrinkToFit="1"/>
      <protection hidden="1"/>
    </xf>
    <xf numFmtId="41" fontId="20" fillId="25" borderId="21" xfId="0" applyNumberFormat="1" applyFont="1" applyFill="1" applyBorder="1" applyAlignment="1" applyProtection="1">
      <alignment horizontal="center" vertical="center" shrinkToFit="1"/>
      <protection hidden="1"/>
    </xf>
    <xf numFmtId="41" fontId="20" fillId="25" borderId="16" xfId="0" applyNumberFormat="1" applyFont="1" applyFill="1" applyBorder="1" applyAlignment="1" applyProtection="1">
      <alignment horizontal="center" vertical="center" shrinkToFit="1"/>
      <protection hidden="1"/>
    </xf>
    <xf numFmtId="0" fontId="40" fillId="24" borderId="9" xfId="0" applyNumberFormat="1" applyFont="1" applyFill="1" applyBorder="1" applyAlignment="1" applyProtection="1">
      <alignment horizontal="center" shrinkToFit="1"/>
      <protection locked="0"/>
    </xf>
    <xf numFmtId="0" fontId="40" fillId="24" borderId="9" xfId="0" applyFont="1" applyFill="1" applyBorder="1" applyAlignment="1" applyProtection="1">
      <alignment horizontal="center" shrinkToFit="1"/>
      <protection locked="0"/>
    </xf>
    <xf numFmtId="0" fontId="40" fillId="24" borderId="9" xfId="0" applyNumberFormat="1" applyFont="1" applyFill="1" applyBorder="1" applyAlignment="1" applyProtection="1">
      <alignment shrinkToFit="1"/>
      <protection locked="0"/>
    </xf>
    <xf numFmtId="41" fontId="20" fillId="25" borderId="15" xfId="0" applyNumberFormat="1" applyFont="1" applyFill="1" applyBorder="1" applyAlignment="1" applyProtection="1">
      <alignment horizontal="left" vertical="top" wrapText="1"/>
      <protection hidden="1"/>
    </xf>
    <xf numFmtId="41" fontId="20" fillId="25" borderId="21" xfId="0" applyNumberFormat="1" applyFont="1" applyFill="1" applyBorder="1" applyAlignment="1" applyProtection="1">
      <alignment horizontal="left" vertical="top" wrapText="1"/>
      <protection hidden="1"/>
    </xf>
    <xf numFmtId="41" fontId="20" fillId="25" borderId="16" xfId="0" applyNumberFormat="1" applyFont="1" applyFill="1" applyBorder="1" applyAlignment="1" applyProtection="1">
      <alignment horizontal="left" vertical="top" wrapText="1"/>
      <protection hidden="1"/>
    </xf>
    <xf numFmtId="0" fontId="39" fillId="22" borderId="12" xfId="0" applyFont="1" applyFill="1" applyBorder="1" applyAlignment="1">
      <alignment horizontal="center" vertical="center" wrapText="1"/>
    </xf>
    <xf numFmtId="0" fontId="39" fillId="22" borderId="19" xfId="0" applyFont="1" applyFill="1" applyBorder="1" applyAlignment="1">
      <alignment horizontal="center" vertical="center" wrapText="1"/>
    </xf>
    <xf numFmtId="41" fontId="0" fillId="25" borderId="15" xfId="0" applyNumberFormat="1" applyFont="1" applyFill="1" applyBorder="1" applyAlignment="1" applyProtection="1">
      <alignment horizontal="left" vertical="top" wrapText="1"/>
      <protection hidden="1"/>
    </xf>
    <xf numFmtId="41" fontId="0" fillId="25" borderId="21" xfId="0" applyNumberFormat="1" applyFont="1" applyFill="1" applyBorder="1" applyAlignment="1" applyProtection="1">
      <alignment horizontal="left" vertical="top" wrapText="1"/>
      <protection hidden="1"/>
    </xf>
    <xf numFmtId="41" fontId="0" fillId="25" borderId="16" xfId="0" applyNumberFormat="1" applyFont="1" applyFill="1" applyBorder="1" applyAlignment="1" applyProtection="1">
      <alignment horizontal="left" vertical="top" wrapText="1"/>
      <protection hidden="1"/>
    </xf>
    <xf numFmtId="41" fontId="20" fillId="25" borderId="24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20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35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26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0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28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25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33" xfId="0" applyNumberFormat="1" applyFont="1" applyFill="1" applyBorder="1" applyAlignment="1" applyProtection="1">
      <alignment horizontal="left" vertical="center" wrapText="1"/>
      <protection hidden="1"/>
    </xf>
    <xf numFmtId="41" fontId="20" fillId="25" borderId="34" xfId="0" applyNumberFormat="1" applyFont="1" applyFill="1" applyBorder="1" applyAlignment="1" applyProtection="1">
      <alignment horizontal="left" vertical="center" wrapText="1"/>
      <protection hidden="1"/>
    </xf>
    <xf numFmtId="49" fontId="2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41" fontId="20" fillId="25" borderId="22" xfId="0" applyNumberFormat="1" applyFont="1" applyFill="1" applyBorder="1" applyAlignment="1" applyProtection="1">
      <alignment horizontal="left" vertical="top" wrapText="1"/>
      <protection hidden="1"/>
    </xf>
    <xf numFmtId="14" fontId="20" fillId="25" borderId="12" xfId="0" applyNumberFormat="1" applyFont="1" applyFill="1" applyBorder="1" applyAlignment="1" applyProtection="1">
      <alignment horizontal="center" shrinkToFit="1"/>
      <protection hidden="1"/>
    </xf>
    <xf numFmtId="14" fontId="20" fillId="25" borderId="19" xfId="0" applyNumberFormat="1" applyFont="1" applyFill="1" applyBorder="1" applyAlignment="1" applyProtection="1">
      <alignment horizontal="center" shrinkToFit="1"/>
      <protection hidden="1"/>
    </xf>
    <xf numFmtId="14" fontId="20" fillId="25" borderId="38" xfId="0" applyNumberFormat="1" applyFont="1" applyFill="1" applyBorder="1" applyAlignment="1" applyProtection="1">
      <alignment horizontal="center" shrinkToFit="1"/>
      <protection hidden="1"/>
    </xf>
    <xf numFmtId="14" fontId="20" fillId="25" borderId="39" xfId="0" applyNumberFormat="1" applyFont="1" applyFill="1" applyBorder="1" applyAlignment="1" applyProtection="1">
      <alignment horizontal="center" shrinkToFit="1"/>
      <protection hidden="1"/>
    </xf>
    <xf numFmtId="14" fontId="20" fillId="25" borderId="40" xfId="0" applyNumberFormat="1" applyFont="1" applyFill="1" applyBorder="1" applyAlignment="1" applyProtection="1">
      <alignment horizontal="center" shrinkToFit="1"/>
      <protection hidden="1"/>
    </xf>
    <xf numFmtId="14" fontId="20" fillId="25" borderId="41" xfId="0" applyNumberFormat="1" applyFont="1" applyFill="1" applyBorder="1" applyAlignment="1" applyProtection="1">
      <alignment horizontal="center" shrinkToFit="1"/>
      <protection hidden="1"/>
    </xf>
    <xf numFmtId="0" fontId="39" fillId="22" borderId="1" xfId="0" applyFont="1" applyFill="1" applyBorder="1" applyAlignment="1">
      <alignment horizontal="center" vertical="center" wrapText="1"/>
    </xf>
    <xf numFmtId="0" fontId="39" fillId="22" borderId="1" xfId="0" applyFont="1" applyFill="1" applyBorder="1" applyAlignment="1">
      <alignment horizontal="center" vertical="center"/>
    </xf>
    <xf numFmtId="0" fontId="39" fillId="22" borderId="24" xfId="0" applyFont="1" applyFill="1" applyBorder="1" applyAlignment="1">
      <alignment horizontal="center" vertical="center" wrapText="1"/>
    </xf>
    <xf numFmtId="0" fontId="39" fillId="22" borderId="20" xfId="0" applyFont="1" applyFill="1" applyBorder="1" applyAlignment="1">
      <alignment horizontal="center" vertical="center" wrapText="1"/>
    </xf>
    <xf numFmtId="0" fontId="39" fillId="22" borderId="35" xfId="0" applyFont="1" applyFill="1" applyBorder="1" applyAlignment="1">
      <alignment horizontal="center" vertical="center" wrapText="1"/>
    </xf>
    <xf numFmtId="0" fontId="39" fillId="22" borderId="27" xfId="0" applyFont="1" applyFill="1" applyBorder="1" applyAlignment="1">
      <alignment horizontal="center" vertical="center" wrapText="1"/>
    </xf>
    <xf numFmtId="0" fontId="39" fillId="22" borderId="9" xfId="0" applyFont="1" applyFill="1" applyBorder="1" applyAlignment="1">
      <alignment horizontal="center" vertical="center" wrapText="1"/>
    </xf>
    <xf numFmtId="0" fontId="39" fillId="22" borderId="29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42" fillId="24" borderId="9" xfId="0" applyNumberFormat="1" applyFont="1" applyFill="1" applyBorder="1" applyAlignment="1" applyProtection="1">
      <alignment horizontal="center" shrinkToFit="1"/>
      <protection locked="0"/>
    </xf>
    <xf numFmtId="0" fontId="20" fillId="24" borderId="9" xfId="0" applyFont="1" applyFill="1" applyBorder="1" applyAlignment="1" applyProtection="1">
      <alignment horizontal="center" shrinkToFit="1"/>
      <protection locked="0"/>
    </xf>
    <xf numFmtId="14" fontId="37" fillId="24" borderId="20" xfId="0" applyNumberFormat="1" applyFont="1" applyFill="1" applyBorder="1" applyAlignment="1">
      <alignment horizontal="center" vertical="top"/>
    </xf>
    <xf numFmtId="0" fontId="39" fillId="22" borderId="15" xfId="0" applyFont="1" applyFill="1" applyBorder="1" applyAlignment="1">
      <alignment horizontal="center" vertical="center" wrapText="1"/>
    </xf>
    <xf numFmtId="0" fontId="39" fillId="22" borderId="14" xfId="0" applyFont="1" applyFill="1" applyBorder="1" applyAlignment="1">
      <alignment horizontal="center" vertical="center" wrapText="1"/>
    </xf>
    <xf numFmtId="0" fontId="39" fillId="22" borderId="18" xfId="0" applyFont="1" applyFill="1" applyBorder="1" applyAlignment="1">
      <alignment horizontal="center" vertical="center" wrapText="1"/>
    </xf>
    <xf numFmtId="0" fontId="20" fillId="24" borderId="9" xfId="0" applyNumberFormat="1" applyFont="1" applyFill="1" applyBorder="1" applyAlignment="1" applyProtection="1">
      <alignment shrinkToFit="1"/>
      <protection locked="0"/>
    </xf>
    <xf numFmtId="0" fontId="37" fillId="24" borderId="20" xfId="0" applyNumberFormat="1" applyFont="1" applyFill="1" applyBorder="1" applyAlignment="1" applyProtection="1">
      <alignment horizontal="center" vertical="top" shrinkToFit="1"/>
      <protection locked="0"/>
    </xf>
    <xf numFmtId="0" fontId="37" fillId="24" borderId="20" xfId="0" applyFont="1" applyFill="1" applyBorder="1" applyAlignment="1">
      <alignment horizontal="center" vertical="top" wrapText="1"/>
    </xf>
    <xf numFmtId="0" fontId="37" fillId="24" borderId="0" xfId="0" applyFont="1" applyFill="1" applyAlignment="1">
      <alignment horizontal="center" vertical="top"/>
    </xf>
    <xf numFmtId="49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top" wrapText="1"/>
    </xf>
    <xf numFmtId="0" fontId="39" fillId="22" borderId="12" xfId="0" applyFont="1" applyFill="1" applyBorder="1" applyAlignment="1">
      <alignment horizontal="center" vertical="center"/>
    </xf>
    <xf numFmtId="0" fontId="39" fillId="22" borderId="19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95383+" xfId="59"/>
    <cellStyle name="Обычный_РЕКОМЕНДАЦИИ" xfId="60"/>
    <cellStyle name="Обычный_Рекомендации_1" xfId="61"/>
    <cellStyle name="Обычный_Формы" xfId="62"/>
    <cellStyle name="Followed Hyperlink" xfId="63"/>
    <cellStyle name="Плохой" xfId="64"/>
    <cellStyle name="Подпись" xfId="65"/>
    <cellStyle name="Подстрочный" xfId="66"/>
    <cellStyle name="ПоляЗаполнения" xfId="67"/>
    <cellStyle name="Пояснение" xfId="68"/>
    <cellStyle name="Приложение" xfId="69"/>
    <cellStyle name="Примечание" xfId="70"/>
    <cellStyle name="Percent" xfId="71"/>
    <cellStyle name="Связанная ячейка" xfId="72"/>
    <cellStyle name="Табличный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19050</xdr:rowOff>
    </xdr:from>
    <xdr:to>
      <xdr:col>19</xdr:col>
      <xdr:colOff>704850</xdr:colOff>
      <xdr:row>6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7753350" y="95250"/>
          <a:ext cx="5438775" cy="28194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КонсульнатПлюс примечание:</a:t>
          </a:r>
          <a:r>
            <a:rPr lang="en-US" cap="none" sz="1000" b="0" i="0" u="none" baseline="0"/>
            <a:t>
Если кнопки  не срабатывают. 
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/>
            <a:t>
выбрать команду "Сервис" → "Параметры" 
В выпадающем окне выбрать "Безопасность"  → "Безопасность макросов"
Если стоит высокий или очень высокий уровень безопасности ,
то отметить среднюю или низкую
Нажать "Ок" , еще раз "Ок".
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/>
            <a:t>
выбрать кнопку "Offis"  → "Параметры Excel"
Центр управления безопасностью  →  Параметры центра управления безопасностью  → Параметры макросов  →  Включить все макросы
И обязательно сохранить данную форму с поддержкой макросов:
 Кнопка "Offis"→ Сохранить как →Книга Excel с поддержкой макросов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28575</xdr:colOff>
      <xdr:row>28</xdr:row>
      <xdr:rowOff>47625</xdr:rowOff>
    </xdr:from>
    <xdr:to>
      <xdr:col>69</xdr:col>
      <xdr:colOff>28575</xdr:colOff>
      <xdr:row>43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783675" y="4362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70</xdr:col>
      <xdr:colOff>28575</xdr:colOff>
      <xdr:row>28</xdr:row>
      <xdr:rowOff>47625</xdr:rowOff>
    </xdr:from>
    <xdr:to>
      <xdr:col>75</xdr:col>
      <xdr:colOff>28575</xdr:colOff>
      <xdr:row>43</xdr:row>
      <xdr:rowOff>123825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40875" y="4362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Типовые ответы_для клиентов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B2:P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12109375" style="23" customWidth="1"/>
    <col min="2" max="10" width="9.375" style="24" customWidth="1"/>
    <col min="11" max="11" width="14.625" style="24" customWidth="1"/>
    <col min="12" max="12" width="1.12109375" style="24" customWidth="1"/>
    <col min="13" max="13" width="6.375" style="24" customWidth="1"/>
    <col min="14" max="16384" width="9.375" style="24" customWidth="1"/>
  </cols>
  <sheetData>
    <row r="1" ht="6" customHeight="1"/>
    <row r="2" spans="2:13" ht="12.75" customHeight="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4"/>
      <c r="M2" s="156"/>
    </row>
    <row r="3" spans="2:13" ht="43.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4"/>
      <c r="M3" s="156"/>
    </row>
    <row r="4" spans="2:13" ht="53.25" customHeight="1">
      <c r="B4" s="158" t="s">
        <v>25</v>
      </c>
      <c r="C4" s="158"/>
      <c r="D4" s="158"/>
      <c r="E4" s="158"/>
      <c r="F4" s="158"/>
      <c r="G4" s="158"/>
      <c r="H4" s="158"/>
      <c r="I4" s="158"/>
      <c r="J4" s="158"/>
      <c r="K4" s="158"/>
      <c r="L4" s="15"/>
      <c r="M4" s="15"/>
    </row>
    <row r="5" spans="2:13" ht="57.75" customHeight="1">
      <c r="B5" s="159" t="s">
        <v>26</v>
      </c>
      <c r="C5" s="158"/>
      <c r="D5" s="158"/>
      <c r="E5" s="158"/>
      <c r="F5" s="158"/>
      <c r="G5" s="158"/>
      <c r="H5" s="158"/>
      <c r="I5" s="158"/>
      <c r="J5" s="158"/>
      <c r="K5" s="158"/>
      <c r="L5" s="15"/>
      <c r="M5" s="15"/>
    </row>
    <row r="6" spans="2:13" ht="36" customHeight="1">
      <c r="B6" s="155" t="s">
        <v>24</v>
      </c>
      <c r="C6" s="155"/>
      <c r="D6" s="155"/>
      <c r="E6" s="155"/>
      <c r="F6" s="155"/>
      <c r="G6" s="155"/>
      <c r="H6" s="155"/>
      <c r="I6" s="155"/>
      <c r="J6" s="155"/>
      <c r="K6" s="155"/>
      <c r="L6" s="16"/>
      <c r="M6" s="16"/>
    </row>
    <row r="7" spans="2:13" ht="28.5" customHeight="1">
      <c r="B7" s="154" t="s">
        <v>61</v>
      </c>
      <c r="C7" s="154"/>
      <c r="D7" s="154"/>
      <c r="E7" s="154"/>
      <c r="F7" s="154"/>
      <c r="G7" s="154"/>
      <c r="H7" s="154"/>
      <c r="I7" s="154"/>
      <c r="J7" s="154"/>
      <c r="K7" s="154"/>
      <c r="L7" s="16"/>
      <c r="M7" s="16"/>
    </row>
    <row r="8" spans="2:13" ht="44.25" customHeight="1">
      <c r="B8" s="154" t="s">
        <v>60</v>
      </c>
      <c r="C8" s="155"/>
      <c r="D8" s="155"/>
      <c r="E8" s="155"/>
      <c r="F8" s="155"/>
      <c r="G8" s="155"/>
      <c r="H8" s="155"/>
      <c r="I8" s="155"/>
      <c r="J8" s="155"/>
      <c r="K8" s="155"/>
      <c r="L8" s="16"/>
      <c r="M8" s="16"/>
    </row>
    <row r="9" spans="2:16" ht="104.25" customHeight="1">
      <c r="B9" s="152" t="s">
        <v>54</v>
      </c>
      <c r="C9" s="153"/>
      <c r="D9" s="153"/>
      <c r="E9" s="153"/>
      <c r="F9" s="153"/>
      <c r="G9" s="153"/>
      <c r="H9" s="153"/>
      <c r="I9" s="153"/>
      <c r="J9" s="153"/>
      <c r="K9" s="153"/>
      <c r="L9" s="16"/>
      <c r="M9" s="16"/>
      <c r="N9" s="16"/>
      <c r="O9" s="16"/>
      <c r="P9" s="16"/>
    </row>
    <row r="10" spans="2:16" ht="92.25" customHeight="1">
      <c r="B10" s="152" t="s">
        <v>55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6"/>
      <c r="M10" s="16"/>
      <c r="N10" s="16"/>
      <c r="O10" s="16"/>
      <c r="P10" s="16"/>
    </row>
    <row r="11" spans="2:13" ht="2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/>
      <c r="M11" s="16"/>
    </row>
    <row r="12" spans="2:13" ht="2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6"/>
      <c r="M12" s="16"/>
    </row>
    <row r="13" spans="2:13" ht="20.25"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6"/>
      <c r="M13" s="16"/>
    </row>
    <row r="14" spans="2:13" ht="20.25"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6"/>
      <c r="M14" s="16"/>
    </row>
    <row r="15" spans="2:13" ht="20.25"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6"/>
      <c r="M15" s="16"/>
    </row>
    <row r="16" spans="2:13" ht="2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6"/>
      <c r="M16" s="16"/>
    </row>
    <row r="17" spans="2:13" ht="2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6"/>
      <c r="M17" s="16"/>
    </row>
    <row r="18" spans="2:13" ht="2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6"/>
      <c r="M18" s="16"/>
    </row>
    <row r="19" spans="2:13" ht="2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6"/>
      <c r="M19" s="16"/>
    </row>
    <row r="20" spans="2:13" ht="20.25">
      <c r="B20" s="17"/>
      <c r="C20" s="17"/>
      <c r="D20" s="17"/>
      <c r="E20" s="17"/>
      <c r="F20" s="17"/>
      <c r="G20" s="17"/>
      <c r="H20" s="17"/>
      <c r="I20" s="17"/>
      <c r="J20" s="17"/>
      <c r="K20" s="14"/>
      <c r="L20" s="17"/>
      <c r="M20" s="16"/>
    </row>
    <row r="21" spans="2:13" ht="2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16"/>
    </row>
    <row r="22" spans="2:13" ht="2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6"/>
    </row>
    <row r="23" spans="2:13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</row>
    <row r="24" spans="2:13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M2:M3"/>
    <mergeCell ref="B2:K3"/>
    <mergeCell ref="B6:K6"/>
    <mergeCell ref="B4:K4"/>
    <mergeCell ref="B5:K5"/>
    <mergeCell ref="B9:K9"/>
    <mergeCell ref="B10:K10"/>
    <mergeCell ref="B7:K7"/>
    <mergeCell ref="B8:K8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  <pageSetUpPr fitToPage="1"/>
  </sheetPr>
  <dimension ref="B2:CI42"/>
  <sheetViews>
    <sheetView zoomScale="85" zoomScaleNormal="85" workbookViewId="0" topLeftCell="A1">
      <selection activeCell="A1" sqref="A1"/>
    </sheetView>
  </sheetViews>
  <sheetFormatPr defaultColWidth="9.00390625" defaultRowHeight="11.25" customHeight="1"/>
  <cols>
    <col min="1" max="1" width="1.4921875" style="1" customWidth="1"/>
    <col min="2" max="2" width="4.625" style="1" customWidth="1"/>
    <col min="3" max="3" width="4.125" style="1" customWidth="1"/>
    <col min="4" max="4" width="5.875" style="1" customWidth="1"/>
    <col min="5" max="5" width="22.625" style="1" customWidth="1"/>
    <col min="6" max="6" width="7.125" style="1" customWidth="1"/>
    <col min="7" max="7" width="1.00390625" style="1" customWidth="1"/>
    <col min="8" max="9" width="4.625" style="1" customWidth="1"/>
    <col min="10" max="10" width="21.50390625" style="1" customWidth="1"/>
    <col min="11" max="11" width="12.375" style="1" customWidth="1"/>
    <col min="12" max="12" width="12.125" style="1" customWidth="1"/>
    <col min="13" max="13" width="9.00390625" style="1" customWidth="1"/>
    <col min="14" max="14" width="7.625" style="1" customWidth="1"/>
    <col min="15" max="17" width="10.875" style="1" customWidth="1"/>
    <col min="18" max="18" width="17.625" style="1" customWidth="1"/>
    <col min="19" max="19" width="8.625" style="1" customWidth="1"/>
    <col min="20" max="20" width="7.00390625" style="1" customWidth="1"/>
    <col min="21" max="23" width="10.875" style="1" customWidth="1"/>
    <col min="24" max="24" width="17.125" style="1" customWidth="1"/>
    <col min="25" max="25" width="10.00390625" style="1" customWidth="1"/>
    <col min="26" max="26" width="12.00390625" style="1" customWidth="1"/>
    <col min="27" max="27" width="4.50390625" style="1" customWidth="1"/>
    <col min="28" max="29" width="1.00390625" style="1" customWidth="1"/>
    <col min="30" max="30" width="5.375" style="1" customWidth="1"/>
    <col min="31" max="31" width="13.875" style="1" customWidth="1"/>
    <col min="32" max="32" width="1.00390625" style="1" customWidth="1"/>
    <col min="33" max="33" width="2.375" style="1" customWidth="1"/>
    <col min="34" max="36" width="10.125" style="1" hidden="1" customWidth="1"/>
    <col min="37" max="47" width="10.875" style="1" hidden="1" customWidth="1"/>
    <col min="48" max="48" width="3.50390625" style="1" hidden="1" customWidth="1"/>
    <col min="49" max="62" width="10.00390625" style="1" hidden="1" customWidth="1"/>
    <col min="63" max="63" width="7.875" style="1" hidden="1" customWidth="1"/>
    <col min="64" max="64" width="10.875" style="1" hidden="1" customWidth="1"/>
    <col min="65" max="16384" width="1.00390625" style="1" customWidth="1"/>
  </cols>
  <sheetData>
    <row r="1" ht="7.5" customHeight="1" thickBot="1"/>
    <row r="2" spans="2:31" ht="15" customHeight="1" thickBot="1" thickTop="1">
      <c r="B2" s="2"/>
      <c r="C2" s="2"/>
      <c r="D2" s="2"/>
      <c r="E2" s="2"/>
      <c r="F2" s="91"/>
      <c r="G2" s="2"/>
      <c r="H2" s="2"/>
      <c r="I2" s="2"/>
      <c r="J2" s="2"/>
      <c r="K2" s="2"/>
      <c r="L2" s="2"/>
      <c r="M2" s="2"/>
      <c r="N2" s="2"/>
      <c r="O2" s="2"/>
      <c r="P2" s="93" t="s">
        <v>7</v>
      </c>
      <c r="Q2" s="189">
        <v>2015</v>
      </c>
      <c r="R2" s="190"/>
      <c r="S2" s="118"/>
      <c r="T2" s="92" t="s">
        <v>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1"/>
    </row>
    <row r="3" spans="2:31" ht="11.2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1.25" customHeight="1">
      <c r="B4" s="135" t="s">
        <v>27</v>
      </c>
      <c r="C4" s="135" t="s">
        <v>9</v>
      </c>
      <c r="D4" s="191"/>
      <c r="E4" s="191"/>
      <c r="F4" s="135" t="s">
        <v>10</v>
      </c>
      <c r="G4" s="191"/>
      <c r="H4" s="191"/>
      <c r="I4" s="191"/>
      <c r="J4" s="135" t="s">
        <v>62</v>
      </c>
      <c r="K4" s="179" t="s">
        <v>11</v>
      </c>
      <c r="L4" s="179" t="s">
        <v>28</v>
      </c>
      <c r="M4" s="160" t="s">
        <v>64</v>
      </c>
      <c r="N4" s="160" t="s">
        <v>29</v>
      </c>
      <c r="O4" s="160" t="s">
        <v>30</v>
      </c>
      <c r="P4" s="169" t="s">
        <v>36</v>
      </c>
      <c r="Q4" s="169"/>
      <c r="R4" s="169"/>
      <c r="S4" s="163" t="s">
        <v>37</v>
      </c>
      <c r="T4" s="164"/>
      <c r="U4" s="164"/>
      <c r="V4" s="164"/>
      <c r="W4" s="164"/>
      <c r="X4" s="164"/>
      <c r="Y4" s="165"/>
      <c r="Z4" s="29"/>
      <c r="AA4" s="29"/>
      <c r="AB4" s="29"/>
      <c r="AC4" s="29"/>
      <c r="AD4" s="29"/>
      <c r="AE4" s="141" t="s">
        <v>12</v>
      </c>
    </row>
    <row r="5" spans="2:31" ht="63.75" customHeight="1">
      <c r="B5" s="136"/>
      <c r="C5" s="136"/>
      <c r="D5" s="192"/>
      <c r="E5" s="192"/>
      <c r="F5" s="136"/>
      <c r="G5" s="192"/>
      <c r="H5" s="192"/>
      <c r="I5" s="192"/>
      <c r="J5" s="136"/>
      <c r="K5" s="182"/>
      <c r="L5" s="182"/>
      <c r="M5" s="161"/>
      <c r="N5" s="161"/>
      <c r="O5" s="161"/>
      <c r="P5" s="163" t="s">
        <v>33</v>
      </c>
      <c r="Q5" s="165"/>
      <c r="R5" s="160" t="s">
        <v>34</v>
      </c>
      <c r="S5" s="160" t="s">
        <v>64</v>
      </c>
      <c r="T5" s="160" t="s">
        <v>29</v>
      </c>
      <c r="U5" s="160" t="s">
        <v>30</v>
      </c>
      <c r="V5" s="169" t="s">
        <v>31</v>
      </c>
      <c r="W5" s="169"/>
      <c r="X5" s="169" t="s">
        <v>34</v>
      </c>
      <c r="Y5" s="169" t="s">
        <v>63</v>
      </c>
      <c r="Z5" s="179" t="s">
        <v>59</v>
      </c>
      <c r="AA5" s="179" t="s">
        <v>19</v>
      </c>
      <c r="AB5" s="180"/>
      <c r="AC5" s="180"/>
      <c r="AD5" s="181"/>
      <c r="AE5" s="142"/>
    </row>
    <row r="6" spans="2:31" ht="24.75" customHeight="1">
      <c r="B6" s="136"/>
      <c r="C6" s="136"/>
      <c r="D6" s="192"/>
      <c r="E6" s="192"/>
      <c r="F6" s="136"/>
      <c r="G6" s="192"/>
      <c r="H6" s="192"/>
      <c r="I6" s="192"/>
      <c r="J6" s="136"/>
      <c r="K6" s="182"/>
      <c r="L6" s="182"/>
      <c r="M6" s="161"/>
      <c r="N6" s="161"/>
      <c r="O6" s="161"/>
      <c r="P6" s="179" t="s">
        <v>32</v>
      </c>
      <c r="Q6" s="181"/>
      <c r="R6" s="162"/>
      <c r="S6" s="161"/>
      <c r="T6" s="161"/>
      <c r="U6" s="161"/>
      <c r="V6" s="163" t="s">
        <v>32</v>
      </c>
      <c r="W6" s="165"/>
      <c r="X6" s="169"/>
      <c r="Y6" s="169"/>
      <c r="Z6" s="182"/>
      <c r="AA6" s="182"/>
      <c r="AB6" s="183"/>
      <c r="AC6" s="183"/>
      <c r="AD6" s="146"/>
      <c r="AE6" s="142"/>
    </row>
    <row r="7" spans="2:31" ht="15" customHeight="1" thickBot="1">
      <c r="B7" s="137"/>
      <c r="C7" s="137"/>
      <c r="D7" s="193"/>
      <c r="E7" s="193"/>
      <c r="F7" s="137"/>
      <c r="G7" s="193"/>
      <c r="H7" s="193"/>
      <c r="I7" s="193"/>
      <c r="J7" s="137"/>
      <c r="K7" s="147"/>
      <c r="L7" s="147"/>
      <c r="M7" s="162"/>
      <c r="N7" s="162"/>
      <c r="O7" s="162"/>
      <c r="P7" s="4" t="s">
        <v>16</v>
      </c>
      <c r="Q7" s="4" t="s">
        <v>17</v>
      </c>
      <c r="R7" s="4" t="s">
        <v>35</v>
      </c>
      <c r="S7" s="162"/>
      <c r="T7" s="162"/>
      <c r="U7" s="162"/>
      <c r="V7" s="3" t="s">
        <v>16</v>
      </c>
      <c r="W7" s="4" t="s">
        <v>17</v>
      </c>
      <c r="X7" s="4" t="s">
        <v>35</v>
      </c>
      <c r="Y7" s="169"/>
      <c r="Z7" s="147"/>
      <c r="AA7" s="147"/>
      <c r="AB7" s="148"/>
      <c r="AC7" s="148"/>
      <c r="AD7" s="149"/>
      <c r="AE7" s="143"/>
    </row>
    <row r="8" spans="2:87" ht="11.25" customHeight="1" thickBot="1" thickTop="1">
      <c r="B8" s="13">
        <v>1</v>
      </c>
      <c r="C8" s="194">
        <v>2</v>
      </c>
      <c r="D8" s="194"/>
      <c r="E8" s="194"/>
      <c r="F8" s="194">
        <v>3</v>
      </c>
      <c r="G8" s="194"/>
      <c r="H8" s="194"/>
      <c r="I8" s="194"/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3">
        <v>10</v>
      </c>
      <c r="Q8" s="4">
        <v>11</v>
      </c>
      <c r="R8" s="13">
        <v>12</v>
      </c>
      <c r="S8" s="13">
        <v>13</v>
      </c>
      <c r="T8" s="13">
        <v>14</v>
      </c>
      <c r="U8" s="13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150">
        <v>21</v>
      </c>
      <c r="AB8" s="151"/>
      <c r="AC8" s="151"/>
      <c r="AD8" s="144"/>
      <c r="AE8" s="4">
        <v>22</v>
      </c>
      <c r="AH8" s="85" t="s">
        <v>17</v>
      </c>
      <c r="AI8" s="112">
        <f>$J$30</f>
        <v>41950</v>
      </c>
      <c r="AJ8" s="112">
        <f>$J$31</f>
        <v>41998</v>
      </c>
      <c r="AK8" s="112">
        <f>$J$32</f>
        <v>42005</v>
      </c>
      <c r="AL8" s="112">
        <f>$J$33</f>
        <v>42011</v>
      </c>
      <c r="AM8" s="112">
        <f>$J$34</f>
        <v>42071</v>
      </c>
      <c r="AN8" s="112">
        <f>$J$35</f>
        <v>42125</v>
      </c>
      <c r="AO8" s="112">
        <f>$J$36</f>
        <v>42133</v>
      </c>
      <c r="AP8" s="112">
        <f>$J$37</f>
        <v>42188</v>
      </c>
      <c r="AQ8" s="112">
        <f>$J$38</f>
        <v>42315</v>
      </c>
      <c r="AR8" s="112">
        <f>$J$39</f>
        <v>42363</v>
      </c>
      <c r="AS8" s="112">
        <f>$J$40</f>
        <v>42115</v>
      </c>
      <c r="AT8" s="112">
        <f>$J$41</f>
        <v>42370</v>
      </c>
      <c r="AU8" s="112">
        <f>$J$42</f>
        <v>42376</v>
      </c>
      <c r="AV8" s="82"/>
      <c r="AW8" s="107" t="s">
        <v>17</v>
      </c>
      <c r="AX8" s="112">
        <f>$J$30</f>
        <v>41950</v>
      </c>
      <c r="AY8" s="112">
        <f>$J$31</f>
        <v>41998</v>
      </c>
      <c r="AZ8" s="112">
        <f>J$32</f>
        <v>42005</v>
      </c>
      <c r="BA8" s="112">
        <f>$J$33</f>
        <v>42011</v>
      </c>
      <c r="BB8" s="112">
        <f>$J$34</f>
        <v>42071</v>
      </c>
      <c r="BC8" s="112">
        <f>$J$35</f>
        <v>42125</v>
      </c>
      <c r="BD8" s="112">
        <f>$J$36</f>
        <v>42133</v>
      </c>
      <c r="BE8" s="112">
        <f>$J$37</f>
        <v>42188</v>
      </c>
      <c r="BF8" s="112">
        <f>$J$38</f>
        <v>42315</v>
      </c>
      <c r="BG8" s="112">
        <f>$J$39</f>
        <v>42363</v>
      </c>
      <c r="BH8" s="112">
        <f>$J$40</f>
        <v>42115</v>
      </c>
      <c r="BI8" s="112">
        <f>$J$41</f>
        <v>42370</v>
      </c>
      <c r="BJ8" s="112">
        <f>$J$42</f>
        <v>42376</v>
      </c>
      <c r="BK8" s="81">
        <v>11</v>
      </c>
      <c r="BL8" s="81">
        <v>16</v>
      </c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CI8" s="32"/>
    </row>
    <row r="9" spans="2:64" ht="11.25" customHeight="1" thickTop="1">
      <c r="B9" s="184"/>
      <c r="C9" s="195"/>
      <c r="D9" s="196"/>
      <c r="E9" s="197"/>
      <c r="F9" s="195"/>
      <c r="G9" s="204"/>
      <c r="H9" s="204"/>
      <c r="I9" s="204"/>
      <c r="J9" s="195"/>
      <c r="K9" s="184"/>
      <c r="L9" s="216"/>
      <c r="M9" s="116"/>
      <c r="N9" s="7">
        <v>1</v>
      </c>
      <c r="O9" s="86"/>
      <c r="P9" s="25"/>
      <c r="Q9" s="119">
        <f>IF(OR(O9="",P9=""),"",AH9+SUM(AI9:AU9)-1)</f>
      </c>
      <c r="R9" s="5"/>
      <c r="S9" s="116"/>
      <c r="T9" s="7">
        <v>1</v>
      </c>
      <c r="U9" s="86"/>
      <c r="V9" s="25"/>
      <c r="W9" s="119">
        <f>IF(OR(U9="",V9=""),"",AW9+SUM(AX9:BJ9)-1)</f>
      </c>
      <c r="X9" s="5"/>
      <c r="Y9" s="217">
        <f>SUM(U9:U12)</f>
        <v>0</v>
      </c>
      <c r="Z9" s="145">
        <f>L9-Y9</f>
        <v>0</v>
      </c>
      <c r="AA9" s="212"/>
      <c r="AB9" s="213"/>
      <c r="AC9" s="213"/>
      <c r="AD9" s="214"/>
      <c r="AE9" s="215"/>
      <c r="AH9" s="96">
        <f>P9+O9</f>
        <v>0</v>
      </c>
      <c r="AI9" s="101">
        <f aca="true" t="shared" si="0" ref="AI9:AI28">IF(AND(P9&lt;=$J$30,AH9&gt;=$J$30),1,0)</f>
        <v>0</v>
      </c>
      <c r="AJ9" s="101">
        <f aca="true" t="shared" si="1" ref="AJ9:AJ28">IF(AND(P9&lt;=$J$31,AH9&gt;=$J$31),1,0)</f>
        <v>0</v>
      </c>
      <c r="AK9" s="101">
        <f aca="true" t="shared" si="2" ref="AK9:AK28">IF(AND(P9&lt;=$J$32,AH9&gt;=$J$32),1,0)</f>
        <v>0</v>
      </c>
      <c r="AL9" s="101">
        <f aca="true" t="shared" si="3" ref="AL9:AL28">IF(AND(P9&lt;=$J$33,AH9&gt;=$J$33),1,0)</f>
        <v>0</v>
      </c>
      <c r="AM9" s="101">
        <f aca="true" t="shared" si="4" ref="AM9:AM28">IF(AND(P9&lt;=$J$34,AH9&gt;=$J$34),1,0)</f>
        <v>0</v>
      </c>
      <c r="AN9" s="101">
        <f aca="true" t="shared" si="5" ref="AN9:AN28">IF(AND(P9&lt;=$J$35,AH9&gt;=$J$35),1,0)</f>
        <v>0</v>
      </c>
      <c r="AO9" s="101">
        <f aca="true" t="shared" si="6" ref="AO9:AO28">IF(AND(P9&lt;=$J$36,AH9&gt;=$J$36),1,0)</f>
        <v>0</v>
      </c>
      <c r="AP9" s="101">
        <f aca="true" t="shared" si="7" ref="AP9:AP28">IF(AND(P9&lt;=$J$37,AH9&gt;=$J$37),1,0)</f>
        <v>0</v>
      </c>
      <c r="AQ9" s="101">
        <f aca="true" t="shared" si="8" ref="AQ9:AQ28">IF(AND(P9&lt;=$J$38,AH9&gt;=$J$38),1,0)</f>
        <v>0</v>
      </c>
      <c r="AR9" s="101">
        <f aca="true" t="shared" si="9" ref="AR9:AR28">IF(AND(P9&lt;=$J$39,AH9&gt;=$J$39),1,0)</f>
        <v>0</v>
      </c>
      <c r="AS9" s="101">
        <f aca="true" t="shared" si="10" ref="AS9:AS28">IF(AND(P9&lt;=$J$40,AH9&gt;=$J$40),1,0)</f>
        <v>0</v>
      </c>
      <c r="AT9" s="101">
        <f aca="true" t="shared" si="11" ref="AT9:AT28">IF(AND(P9&lt;=$J$41,AH9&gt;=$J$41),1,0)</f>
        <v>0</v>
      </c>
      <c r="AU9" s="101">
        <f aca="true" t="shared" si="12" ref="AU9:AU28">IF(AND(P9&lt;=$J$42,AH9&gt;=$J$42),1,0)</f>
        <v>0</v>
      </c>
      <c r="AW9" s="100">
        <f>V9+U9</f>
        <v>0</v>
      </c>
      <c r="AX9" s="101">
        <f aca="true" t="shared" si="13" ref="AX9:AX28">IF(AND(V9&lt;=$J$30,AW9&gt;=$J$30),1,0)</f>
        <v>0</v>
      </c>
      <c r="AY9" s="101">
        <f aca="true" t="shared" si="14" ref="AY9:AY28">IF(AND(V9&lt;=$J$31,AW9&gt;=$J$31),1,0)</f>
        <v>0</v>
      </c>
      <c r="AZ9" s="101">
        <f aca="true" t="shared" si="15" ref="AZ9:AZ28">IF(AND(V9&lt;=$J$32,AW9&gt;=$J$32),1,0)</f>
        <v>0</v>
      </c>
      <c r="BA9" s="101">
        <f aca="true" t="shared" si="16" ref="BA9:BA28">IF(AND(V9&lt;=$J$33,AW9&gt;=$J$33),1,0)</f>
        <v>0</v>
      </c>
      <c r="BB9" s="101">
        <f aca="true" t="shared" si="17" ref="BB9:BB28">IF(AND(V9&lt;=$J$34,AW9&gt;=$J$34),1,0)</f>
        <v>0</v>
      </c>
      <c r="BC9" s="101">
        <f aca="true" t="shared" si="18" ref="BC9:BC28">IF(AND(V9&lt;=$J$35,AW9&gt;=$J$35),1,0)</f>
        <v>0</v>
      </c>
      <c r="BD9" s="101">
        <f aca="true" t="shared" si="19" ref="BD9:BD28">IF(AND(V9&lt;=$J$36,AW9&gt;=$J$36),1,0)</f>
        <v>0</v>
      </c>
      <c r="BE9" s="101">
        <f aca="true" t="shared" si="20" ref="BE9:BE28">IF(AND(V9&lt;=$J$37,AW9&gt;=$J$37),1,0)</f>
        <v>0</v>
      </c>
      <c r="BF9" s="101">
        <f aca="true" t="shared" si="21" ref="BF9:BF28">IF(AND(V9&lt;=$J$38,AW9&gt;=$J$38),1,0)</f>
        <v>0</v>
      </c>
      <c r="BG9" s="101">
        <f aca="true" t="shared" si="22" ref="BG9:BG28">IF(AND(V9&lt;=$J$39,AW9&gt;=$J$39),1,0)</f>
        <v>0</v>
      </c>
      <c r="BH9" s="101">
        <f aca="true" t="shared" si="23" ref="BH9:BH28">IF(AND(V9&lt;=$J$40,AW9&gt;=$J$40),1,0)</f>
        <v>0</v>
      </c>
      <c r="BI9" s="101">
        <f aca="true" t="shared" si="24" ref="BI9:BI28">IF(AND(V9&lt;=$J$41,AW9&gt;=$J$41),1,0)</f>
        <v>0</v>
      </c>
      <c r="BJ9" s="101">
        <f aca="true" t="shared" si="25" ref="BJ9:BJ28">IF(AND(V9&lt;=$J$42,AW9&gt;=$J$42),1,0)</f>
        <v>0</v>
      </c>
      <c r="BK9" s="81">
        <f aca="true" t="shared" si="26" ref="BK9:BK28">IF(ISERROR(VLOOKUP(R9,$X$31:$Y$42,2,0)),"",VLOOKUP(R9,$X$31:$Y$42,2,0))</f>
      </c>
      <c r="BL9" s="80">
        <f aca="true" t="shared" si="27" ref="BL9:BL28">IF(ISERROR(VLOOKUP(X9,$X$31:$Y$42,2,0)),"",VLOOKUP(X9,$X$31:$Y$42,2,0))</f>
      </c>
    </row>
    <row r="10" spans="2:64" ht="11.25" customHeight="1">
      <c r="B10" s="134"/>
      <c r="C10" s="198"/>
      <c r="D10" s="199"/>
      <c r="E10" s="200"/>
      <c r="F10" s="205"/>
      <c r="G10" s="206"/>
      <c r="H10" s="206"/>
      <c r="I10" s="206"/>
      <c r="J10" s="205"/>
      <c r="K10" s="134"/>
      <c r="L10" s="210"/>
      <c r="M10" s="117"/>
      <c r="N10" s="7">
        <v>2</v>
      </c>
      <c r="O10" s="86"/>
      <c r="P10" s="25"/>
      <c r="Q10" s="119">
        <f aca="true" t="shared" si="28" ref="Q10:Q28">IF(OR(O10="",P10=""),"",AH10+SUM(AI10:AU10)-1)</f>
      </c>
      <c r="R10" s="5"/>
      <c r="S10" s="117"/>
      <c r="T10" s="7">
        <v>2</v>
      </c>
      <c r="U10" s="86"/>
      <c r="V10" s="25"/>
      <c r="W10" s="119">
        <f aca="true" t="shared" si="29" ref="W10:W28">IF(OR(U10="",V10=""),"",AW10+SUM(AX10:BJ10)-1)</f>
      </c>
      <c r="X10" s="5"/>
      <c r="Y10" s="218"/>
      <c r="Z10" s="139"/>
      <c r="AA10" s="173"/>
      <c r="AB10" s="174"/>
      <c r="AC10" s="174"/>
      <c r="AD10" s="175"/>
      <c r="AE10" s="167"/>
      <c r="AH10" s="97">
        <f aca="true" t="shared" si="30" ref="AH10:AH28">P10+O10</f>
        <v>0</v>
      </c>
      <c r="AI10" s="98">
        <f t="shared" si="0"/>
        <v>0</v>
      </c>
      <c r="AJ10" s="98">
        <f t="shared" si="1"/>
        <v>0</v>
      </c>
      <c r="AK10" s="98">
        <f t="shared" si="2"/>
        <v>0</v>
      </c>
      <c r="AL10" s="98">
        <f t="shared" si="3"/>
        <v>0</v>
      </c>
      <c r="AM10" s="98">
        <f t="shared" si="4"/>
        <v>0</v>
      </c>
      <c r="AN10" s="98">
        <f t="shared" si="5"/>
        <v>0</v>
      </c>
      <c r="AO10" s="98">
        <f t="shared" si="6"/>
        <v>0</v>
      </c>
      <c r="AP10" s="98">
        <f t="shared" si="7"/>
        <v>0</v>
      </c>
      <c r="AQ10" s="98">
        <f t="shared" si="8"/>
        <v>0</v>
      </c>
      <c r="AR10" s="98">
        <f t="shared" si="9"/>
        <v>0</v>
      </c>
      <c r="AS10" s="98">
        <f t="shared" si="10"/>
        <v>0</v>
      </c>
      <c r="AT10" s="98">
        <f t="shared" si="11"/>
        <v>0</v>
      </c>
      <c r="AU10" s="98">
        <f t="shared" si="12"/>
        <v>0</v>
      </c>
      <c r="AW10" s="97">
        <f aca="true" t="shared" si="31" ref="AW10:AW28">V10+U10</f>
        <v>0</v>
      </c>
      <c r="AX10" s="101">
        <f t="shared" si="13"/>
        <v>0</v>
      </c>
      <c r="AY10" s="101">
        <f t="shared" si="14"/>
        <v>0</v>
      </c>
      <c r="AZ10" s="101">
        <f t="shared" si="15"/>
        <v>0</v>
      </c>
      <c r="BA10" s="101">
        <f t="shared" si="16"/>
        <v>0</v>
      </c>
      <c r="BB10" s="101">
        <f t="shared" si="17"/>
        <v>0</v>
      </c>
      <c r="BC10" s="101">
        <f t="shared" si="18"/>
        <v>0</v>
      </c>
      <c r="BD10" s="101">
        <f t="shared" si="19"/>
        <v>0</v>
      </c>
      <c r="BE10" s="101">
        <f t="shared" si="20"/>
        <v>0</v>
      </c>
      <c r="BF10" s="101">
        <f t="shared" si="21"/>
        <v>0</v>
      </c>
      <c r="BG10" s="101">
        <f t="shared" si="22"/>
        <v>0</v>
      </c>
      <c r="BH10" s="101">
        <f t="shared" si="23"/>
        <v>0</v>
      </c>
      <c r="BI10" s="101">
        <f t="shared" si="24"/>
        <v>0</v>
      </c>
      <c r="BJ10" s="101">
        <f t="shared" si="25"/>
        <v>0</v>
      </c>
      <c r="BK10" s="81">
        <f t="shared" si="26"/>
      </c>
      <c r="BL10" s="80">
        <f t="shared" si="27"/>
      </c>
    </row>
    <row r="11" spans="2:64" ht="11.25" customHeight="1">
      <c r="B11" s="134"/>
      <c r="C11" s="198"/>
      <c r="D11" s="199"/>
      <c r="E11" s="200"/>
      <c r="F11" s="205"/>
      <c r="G11" s="206"/>
      <c r="H11" s="206"/>
      <c r="I11" s="206"/>
      <c r="J11" s="205"/>
      <c r="K11" s="134"/>
      <c r="L11" s="210"/>
      <c r="M11" s="117"/>
      <c r="N11" s="10">
        <v>3</v>
      </c>
      <c r="O11" s="87"/>
      <c r="P11" s="25"/>
      <c r="Q11" s="119">
        <f t="shared" si="28"/>
      </c>
      <c r="R11" s="11"/>
      <c r="S11" s="117"/>
      <c r="T11" s="10">
        <v>3</v>
      </c>
      <c r="U11" s="87"/>
      <c r="V11" s="12"/>
      <c r="W11" s="119">
        <f t="shared" si="29"/>
      </c>
      <c r="X11" s="11"/>
      <c r="Y11" s="218"/>
      <c r="Z11" s="139"/>
      <c r="AA11" s="173"/>
      <c r="AB11" s="174"/>
      <c r="AC11" s="174"/>
      <c r="AD11" s="175"/>
      <c r="AE11" s="167"/>
      <c r="AH11" s="97">
        <f t="shared" si="30"/>
        <v>0</v>
      </c>
      <c r="AI11" s="98">
        <f t="shared" si="0"/>
        <v>0</v>
      </c>
      <c r="AJ11" s="98">
        <f t="shared" si="1"/>
        <v>0</v>
      </c>
      <c r="AK11" s="98">
        <f t="shared" si="2"/>
        <v>0</v>
      </c>
      <c r="AL11" s="98">
        <f t="shared" si="3"/>
        <v>0</v>
      </c>
      <c r="AM11" s="98">
        <f t="shared" si="4"/>
        <v>0</v>
      </c>
      <c r="AN11" s="98">
        <f t="shared" si="5"/>
        <v>0</v>
      </c>
      <c r="AO11" s="98">
        <f t="shared" si="6"/>
        <v>0</v>
      </c>
      <c r="AP11" s="98">
        <f t="shared" si="7"/>
        <v>0</v>
      </c>
      <c r="AQ11" s="98">
        <f t="shared" si="8"/>
        <v>0</v>
      </c>
      <c r="AR11" s="98">
        <f t="shared" si="9"/>
        <v>0</v>
      </c>
      <c r="AS11" s="98">
        <f t="shared" si="10"/>
        <v>0</v>
      </c>
      <c r="AT11" s="98">
        <f t="shared" si="11"/>
        <v>0</v>
      </c>
      <c r="AU11" s="98">
        <f t="shared" si="12"/>
        <v>0</v>
      </c>
      <c r="AW11" s="97">
        <f t="shared" si="31"/>
        <v>0</v>
      </c>
      <c r="AX11" s="101">
        <f t="shared" si="13"/>
        <v>0</v>
      </c>
      <c r="AY11" s="101">
        <f t="shared" si="14"/>
        <v>0</v>
      </c>
      <c r="AZ11" s="101">
        <f t="shared" si="15"/>
        <v>0</v>
      </c>
      <c r="BA11" s="101">
        <f t="shared" si="16"/>
        <v>0</v>
      </c>
      <c r="BB11" s="101">
        <f t="shared" si="17"/>
        <v>0</v>
      </c>
      <c r="BC11" s="101">
        <f t="shared" si="18"/>
        <v>0</v>
      </c>
      <c r="BD11" s="101">
        <f t="shared" si="19"/>
        <v>0</v>
      </c>
      <c r="BE11" s="101">
        <f t="shared" si="20"/>
        <v>0</v>
      </c>
      <c r="BF11" s="101">
        <f t="shared" si="21"/>
        <v>0</v>
      </c>
      <c r="BG11" s="101">
        <f t="shared" si="22"/>
        <v>0</v>
      </c>
      <c r="BH11" s="101">
        <f t="shared" si="23"/>
        <v>0</v>
      </c>
      <c r="BI11" s="101">
        <f t="shared" si="24"/>
        <v>0</v>
      </c>
      <c r="BJ11" s="101">
        <f t="shared" si="25"/>
        <v>0</v>
      </c>
      <c r="BK11" s="81">
        <f t="shared" si="26"/>
      </c>
      <c r="BL11" s="80">
        <f t="shared" si="27"/>
      </c>
    </row>
    <row r="12" spans="2:64" ht="11.25" customHeight="1" thickBot="1">
      <c r="B12" s="130"/>
      <c r="C12" s="201"/>
      <c r="D12" s="202"/>
      <c r="E12" s="203"/>
      <c r="F12" s="207"/>
      <c r="G12" s="208"/>
      <c r="H12" s="208"/>
      <c r="I12" s="208"/>
      <c r="J12" s="207"/>
      <c r="K12" s="130"/>
      <c r="L12" s="211"/>
      <c r="M12" s="114"/>
      <c r="N12" s="8">
        <v>4</v>
      </c>
      <c r="O12" s="88"/>
      <c r="P12" s="26"/>
      <c r="Q12" s="120">
        <f t="shared" si="28"/>
      </c>
      <c r="R12" s="6"/>
      <c r="S12" s="114"/>
      <c r="T12" s="8">
        <v>4</v>
      </c>
      <c r="U12" s="88"/>
      <c r="V12" s="6"/>
      <c r="W12" s="120">
        <f t="shared" si="29"/>
      </c>
      <c r="X12" s="6"/>
      <c r="Y12" s="219"/>
      <c r="Z12" s="140"/>
      <c r="AA12" s="176"/>
      <c r="AB12" s="177"/>
      <c r="AC12" s="177"/>
      <c r="AD12" s="178"/>
      <c r="AE12" s="168"/>
      <c r="AH12" s="102">
        <f t="shared" si="30"/>
        <v>0</v>
      </c>
      <c r="AI12" s="103">
        <f t="shared" si="0"/>
        <v>0</v>
      </c>
      <c r="AJ12" s="103">
        <f t="shared" si="1"/>
        <v>0</v>
      </c>
      <c r="AK12" s="103">
        <f t="shared" si="2"/>
        <v>0</v>
      </c>
      <c r="AL12" s="103">
        <f t="shared" si="3"/>
        <v>0</v>
      </c>
      <c r="AM12" s="103">
        <f t="shared" si="4"/>
        <v>0</v>
      </c>
      <c r="AN12" s="103">
        <f t="shared" si="5"/>
        <v>0</v>
      </c>
      <c r="AO12" s="103">
        <f t="shared" si="6"/>
        <v>0</v>
      </c>
      <c r="AP12" s="103">
        <f t="shared" si="7"/>
        <v>0</v>
      </c>
      <c r="AQ12" s="103">
        <f t="shared" si="8"/>
        <v>0</v>
      </c>
      <c r="AR12" s="103">
        <f t="shared" si="9"/>
        <v>0</v>
      </c>
      <c r="AS12" s="103">
        <f t="shared" si="10"/>
        <v>0</v>
      </c>
      <c r="AT12" s="103">
        <f t="shared" si="11"/>
        <v>0</v>
      </c>
      <c r="AU12" s="103">
        <f t="shared" si="12"/>
        <v>0</v>
      </c>
      <c r="AW12" s="102">
        <f t="shared" si="31"/>
        <v>0</v>
      </c>
      <c r="AX12" s="103">
        <f t="shared" si="13"/>
        <v>0</v>
      </c>
      <c r="AY12" s="103">
        <f t="shared" si="14"/>
        <v>0</v>
      </c>
      <c r="AZ12" s="103">
        <f t="shared" si="15"/>
        <v>0</v>
      </c>
      <c r="BA12" s="103">
        <f t="shared" si="16"/>
        <v>0</v>
      </c>
      <c r="BB12" s="103">
        <f t="shared" si="17"/>
        <v>0</v>
      </c>
      <c r="BC12" s="103">
        <f t="shared" si="18"/>
        <v>0</v>
      </c>
      <c r="BD12" s="103">
        <f t="shared" si="19"/>
        <v>0</v>
      </c>
      <c r="BE12" s="103">
        <f t="shared" si="20"/>
        <v>0</v>
      </c>
      <c r="BF12" s="103">
        <f t="shared" si="21"/>
        <v>0</v>
      </c>
      <c r="BG12" s="103">
        <f t="shared" si="22"/>
        <v>0</v>
      </c>
      <c r="BH12" s="103">
        <f t="shared" si="23"/>
        <v>0</v>
      </c>
      <c r="BI12" s="103">
        <f t="shared" si="24"/>
        <v>0</v>
      </c>
      <c r="BJ12" s="103">
        <f t="shared" si="25"/>
        <v>0</v>
      </c>
      <c r="BK12" s="81">
        <f t="shared" si="26"/>
      </c>
      <c r="BL12" s="80">
        <f t="shared" si="27"/>
      </c>
    </row>
    <row r="13" spans="2:64" ht="11.25" customHeight="1" thickTop="1">
      <c r="B13" s="185"/>
      <c r="C13" s="198"/>
      <c r="D13" s="206"/>
      <c r="E13" s="206"/>
      <c r="F13" s="198"/>
      <c r="G13" s="206"/>
      <c r="H13" s="206"/>
      <c r="I13" s="206"/>
      <c r="J13" s="198"/>
      <c r="K13" s="185"/>
      <c r="L13" s="220"/>
      <c r="M13" s="115"/>
      <c r="N13" s="7">
        <v>1</v>
      </c>
      <c r="O13" s="86"/>
      <c r="P13" s="27"/>
      <c r="Q13" s="121">
        <f t="shared" si="28"/>
      </c>
      <c r="R13" s="9"/>
      <c r="S13" s="115"/>
      <c r="T13" s="7">
        <v>1</v>
      </c>
      <c r="U13" s="86"/>
      <c r="V13" s="27"/>
      <c r="W13" s="121">
        <f t="shared" si="29"/>
      </c>
      <c r="X13" s="9"/>
      <c r="Y13" s="217">
        <f>SUM(U13:U16)</f>
        <v>0</v>
      </c>
      <c r="Z13" s="145">
        <f>L13-Y13</f>
        <v>0</v>
      </c>
      <c r="AA13" s="170"/>
      <c r="AB13" s="171"/>
      <c r="AC13" s="171"/>
      <c r="AD13" s="172"/>
      <c r="AE13" s="166"/>
      <c r="AH13" s="100">
        <f t="shared" si="30"/>
        <v>0</v>
      </c>
      <c r="AI13" s="101">
        <f t="shared" si="0"/>
        <v>0</v>
      </c>
      <c r="AJ13" s="101">
        <f t="shared" si="1"/>
        <v>0</v>
      </c>
      <c r="AK13" s="101">
        <f t="shared" si="2"/>
        <v>0</v>
      </c>
      <c r="AL13" s="101">
        <f t="shared" si="3"/>
        <v>0</v>
      </c>
      <c r="AM13" s="101">
        <f t="shared" si="4"/>
        <v>0</v>
      </c>
      <c r="AN13" s="101">
        <f t="shared" si="5"/>
        <v>0</v>
      </c>
      <c r="AO13" s="101">
        <f t="shared" si="6"/>
        <v>0</v>
      </c>
      <c r="AP13" s="101">
        <f t="shared" si="7"/>
        <v>0</v>
      </c>
      <c r="AQ13" s="101">
        <f t="shared" si="8"/>
        <v>0</v>
      </c>
      <c r="AR13" s="101">
        <f t="shared" si="9"/>
        <v>0</v>
      </c>
      <c r="AS13" s="101">
        <f t="shared" si="10"/>
        <v>0</v>
      </c>
      <c r="AT13" s="101">
        <f t="shared" si="11"/>
        <v>0</v>
      </c>
      <c r="AU13" s="101">
        <f t="shared" si="12"/>
        <v>0</v>
      </c>
      <c r="AW13" s="100">
        <f t="shared" si="31"/>
        <v>0</v>
      </c>
      <c r="AX13" s="101">
        <f t="shared" si="13"/>
        <v>0</v>
      </c>
      <c r="AY13" s="101">
        <f t="shared" si="14"/>
        <v>0</v>
      </c>
      <c r="AZ13" s="101">
        <f t="shared" si="15"/>
        <v>0</v>
      </c>
      <c r="BA13" s="101">
        <f t="shared" si="16"/>
        <v>0</v>
      </c>
      <c r="BB13" s="101">
        <f t="shared" si="17"/>
        <v>0</v>
      </c>
      <c r="BC13" s="101">
        <f t="shared" si="18"/>
        <v>0</v>
      </c>
      <c r="BD13" s="101">
        <f t="shared" si="19"/>
        <v>0</v>
      </c>
      <c r="BE13" s="101">
        <f t="shared" si="20"/>
        <v>0</v>
      </c>
      <c r="BF13" s="101">
        <f t="shared" si="21"/>
        <v>0</v>
      </c>
      <c r="BG13" s="101">
        <f t="shared" si="22"/>
        <v>0</v>
      </c>
      <c r="BH13" s="101">
        <f t="shared" si="23"/>
        <v>0</v>
      </c>
      <c r="BI13" s="101">
        <f t="shared" si="24"/>
        <v>0</v>
      </c>
      <c r="BJ13" s="101">
        <f t="shared" si="25"/>
        <v>0</v>
      </c>
      <c r="BK13" s="81">
        <f t="shared" si="26"/>
      </c>
      <c r="BL13" s="80">
        <f t="shared" si="27"/>
      </c>
    </row>
    <row r="14" spans="2:64" ht="11.25" customHeight="1">
      <c r="B14" s="185"/>
      <c r="C14" s="198"/>
      <c r="D14" s="206"/>
      <c r="E14" s="206"/>
      <c r="F14" s="198"/>
      <c r="G14" s="206"/>
      <c r="H14" s="206"/>
      <c r="I14" s="206"/>
      <c r="J14" s="198"/>
      <c r="K14" s="185"/>
      <c r="L14" s="220"/>
      <c r="M14" s="116"/>
      <c r="N14" s="7">
        <v>2</v>
      </c>
      <c r="O14" s="86"/>
      <c r="P14" s="28"/>
      <c r="Q14" s="119">
        <f t="shared" si="28"/>
      </c>
      <c r="R14" s="9"/>
      <c r="S14" s="116"/>
      <c r="T14" s="7">
        <v>2</v>
      </c>
      <c r="U14" s="86"/>
      <c r="V14" s="25"/>
      <c r="W14" s="119">
        <f t="shared" si="29"/>
      </c>
      <c r="X14" s="9"/>
      <c r="Y14" s="218"/>
      <c r="Z14" s="139"/>
      <c r="AA14" s="173"/>
      <c r="AB14" s="174"/>
      <c r="AC14" s="174"/>
      <c r="AD14" s="175"/>
      <c r="AE14" s="167"/>
      <c r="AH14" s="97">
        <f t="shared" si="30"/>
        <v>0</v>
      </c>
      <c r="AI14" s="98">
        <f t="shared" si="0"/>
        <v>0</v>
      </c>
      <c r="AJ14" s="98">
        <f t="shared" si="1"/>
        <v>0</v>
      </c>
      <c r="AK14" s="98">
        <f t="shared" si="2"/>
        <v>0</v>
      </c>
      <c r="AL14" s="98">
        <f t="shared" si="3"/>
        <v>0</v>
      </c>
      <c r="AM14" s="98">
        <f t="shared" si="4"/>
        <v>0</v>
      </c>
      <c r="AN14" s="98">
        <f t="shared" si="5"/>
        <v>0</v>
      </c>
      <c r="AO14" s="98">
        <f t="shared" si="6"/>
        <v>0</v>
      </c>
      <c r="AP14" s="98">
        <f t="shared" si="7"/>
        <v>0</v>
      </c>
      <c r="AQ14" s="98">
        <f t="shared" si="8"/>
        <v>0</v>
      </c>
      <c r="AR14" s="98">
        <f t="shared" si="9"/>
        <v>0</v>
      </c>
      <c r="AS14" s="98">
        <f t="shared" si="10"/>
        <v>0</v>
      </c>
      <c r="AT14" s="98">
        <f t="shared" si="11"/>
        <v>0</v>
      </c>
      <c r="AU14" s="98">
        <f t="shared" si="12"/>
        <v>0</v>
      </c>
      <c r="AW14" s="97">
        <f t="shared" si="31"/>
        <v>0</v>
      </c>
      <c r="AX14" s="101">
        <f t="shared" si="13"/>
        <v>0</v>
      </c>
      <c r="AY14" s="101">
        <f t="shared" si="14"/>
        <v>0</v>
      </c>
      <c r="AZ14" s="101">
        <f t="shared" si="15"/>
        <v>0</v>
      </c>
      <c r="BA14" s="101">
        <f t="shared" si="16"/>
        <v>0</v>
      </c>
      <c r="BB14" s="101">
        <f t="shared" si="17"/>
        <v>0</v>
      </c>
      <c r="BC14" s="101">
        <f t="shared" si="18"/>
        <v>0</v>
      </c>
      <c r="BD14" s="101">
        <f t="shared" si="19"/>
        <v>0</v>
      </c>
      <c r="BE14" s="101">
        <f t="shared" si="20"/>
        <v>0</v>
      </c>
      <c r="BF14" s="101">
        <f t="shared" si="21"/>
        <v>0</v>
      </c>
      <c r="BG14" s="101">
        <f t="shared" si="22"/>
        <v>0</v>
      </c>
      <c r="BH14" s="101">
        <f t="shared" si="23"/>
        <v>0</v>
      </c>
      <c r="BI14" s="101">
        <f t="shared" si="24"/>
        <v>0</v>
      </c>
      <c r="BJ14" s="101">
        <f t="shared" si="25"/>
        <v>0</v>
      </c>
      <c r="BK14" s="81">
        <f t="shared" si="26"/>
      </c>
      <c r="BL14" s="80">
        <f t="shared" si="27"/>
      </c>
    </row>
    <row r="15" spans="2:64" ht="11.25" customHeight="1">
      <c r="B15" s="134"/>
      <c r="C15" s="205"/>
      <c r="D15" s="206"/>
      <c r="E15" s="206"/>
      <c r="F15" s="205"/>
      <c r="G15" s="206"/>
      <c r="H15" s="206"/>
      <c r="I15" s="206"/>
      <c r="J15" s="205"/>
      <c r="K15" s="134"/>
      <c r="L15" s="210"/>
      <c r="M15" s="117"/>
      <c r="N15" s="10">
        <v>3</v>
      </c>
      <c r="O15" s="86"/>
      <c r="P15" s="25"/>
      <c r="Q15" s="119">
        <f t="shared" si="28"/>
      </c>
      <c r="R15" s="5"/>
      <c r="S15" s="117"/>
      <c r="T15" s="10">
        <v>3</v>
      </c>
      <c r="U15" s="87"/>
      <c r="V15" s="5"/>
      <c r="W15" s="119">
        <f t="shared" si="29"/>
      </c>
      <c r="X15" s="5"/>
      <c r="Y15" s="218"/>
      <c r="Z15" s="139"/>
      <c r="AA15" s="173"/>
      <c r="AB15" s="174"/>
      <c r="AC15" s="174"/>
      <c r="AD15" s="175"/>
      <c r="AE15" s="167"/>
      <c r="AH15" s="97">
        <f t="shared" si="30"/>
        <v>0</v>
      </c>
      <c r="AI15" s="98">
        <f t="shared" si="0"/>
        <v>0</v>
      </c>
      <c r="AJ15" s="98">
        <f t="shared" si="1"/>
        <v>0</v>
      </c>
      <c r="AK15" s="98">
        <f t="shared" si="2"/>
        <v>0</v>
      </c>
      <c r="AL15" s="98">
        <f t="shared" si="3"/>
        <v>0</v>
      </c>
      <c r="AM15" s="98">
        <f t="shared" si="4"/>
        <v>0</v>
      </c>
      <c r="AN15" s="98">
        <f t="shared" si="5"/>
        <v>0</v>
      </c>
      <c r="AO15" s="98">
        <f t="shared" si="6"/>
        <v>0</v>
      </c>
      <c r="AP15" s="98">
        <f t="shared" si="7"/>
        <v>0</v>
      </c>
      <c r="AQ15" s="98">
        <f t="shared" si="8"/>
        <v>0</v>
      </c>
      <c r="AR15" s="98">
        <f t="shared" si="9"/>
        <v>0</v>
      </c>
      <c r="AS15" s="98">
        <f t="shared" si="10"/>
        <v>0</v>
      </c>
      <c r="AT15" s="98">
        <f t="shared" si="11"/>
        <v>0</v>
      </c>
      <c r="AU15" s="98">
        <f t="shared" si="12"/>
        <v>0</v>
      </c>
      <c r="AW15" s="97">
        <f t="shared" si="31"/>
        <v>0</v>
      </c>
      <c r="AX15" s="101">
        <f t="shared" si="13"/>
        <v>0</v>
      </c>
      <c r="AY15" s="101">
        <f t="shared" si="14"/>
        <v>0</v>
      </c>
      <c r="AZ15" s="101">
        <f t="shared" si="15"/>
        <v>0</v>
      </c>
      <c r="BA15" s="101">
        <f t="shared" si="16"/>
        <v>0</v>
      </c>
      <c r="BB15" s="101">
        <f t="shared" si="17"/>
        <v>0</v>
      </c>
      <c r="BC15" s="101">
        <f t="shared" si="18"/>
        <v>0</v>
      </c>
      <c r="BD15" s="101">
        <f t="shared" si="19"/>
        <v>0</v>
      </c>
      <c r="BE15" s="101">
        <f t="shared" si="20"/>
        <v>0</v>
      </c>
      <c r="BF15" s="101">
        <f t="shared" si="21"/>
        <v>0</v>
      </c>
      <c r="BG15" s="101">
        <f t="shared" si="22"/>
        <v>0</v>
      </c>
      <c r="BH15" s="101">
        <f t="shared" si="23"/>
        <v>0</v>
      </c>
      <c r="BI15" s="101">
        <f t="shared" si="24"/>
        <v>0</v>
      </c>
      <c r="BJ15" s="101">
        <f t="shared" si="25"/>
        <v>0</v>
      </c>
      <c r="BK15" s="81">
        <f t="shared" si="26"/>
      </c>
      <c r="BL15" s="80">
        <f t="shared" si="27"/>
      </c>
    </row>
    <row r="16" spans="2:64" ht="11.25" customHeight="1" thickBot="1">
      <c r="B16" s="130"/>
      <c r="C16" s="207"/>
      <c r="D16" s="208"/>
      <c r="E16" s="208"/>
      <c r="F16" s="207"/>
      <c r="G16" s="208"/>
      <c r="H16" s="208"/>
      <c r="I16" s="208"/>
      <c r="J16" s="207"/>
      <c r="K16" s="130"/>
      <c r="L16" s="211"/>
      <c r="M16" s="114"/>
      <c r="N16" s="8">
        <v>4</v>
      </c>
      <c r="O16" s="88"/>
      <c r="P16" s="26"/>
      <c r="Q16" s="120">
        <f t="shared" si="28"/>
      </c>
      <c r="R16" s="6"/>
      <c r="S16" s="114"/>
      <c r="T16" s="8">
        <v>4</v>
      </c>
      <c r="U16" s="88"/>
      <c r="V16" s="6"/>
      <c r="W16" s="120">
        <f t="shared" si="29"/>
      </c>
      <c r="X16" s="6"/>
      <c r="Y16" s="219"/>
      <c r="Z16" s="140"/>
      <c r="AA16" s="176"/>
      <c r="AB16" s="177"/>
      <c r="AC16" s="177"/>
      <c r="AD16" s="178"/>
      <c r="AE16" s="168"/>
      <c r="AH16" s="99">
        <f t="shared" si="30"/>
        <v>0</v>
      </c>
      <c r="AI16" s="103">
        <f t="shared" si="0"/>
        <v>0</v>
      </c>
      <c r="AJ16" s="103">
        <f t="shared" si="1"/>
        <v>0</v>
      </c>
      <c r="AK16" s="103">
        <f t="shared" si="2"/>
        <v>0</v>
      </c>
      <c r="AL16" s="103">
        <f t="shared" si="3"/>
        <v>0</v>
      </c>
      <c r="AM16" s="103">
        <f t="shared" si="4"/>
        <v>0</v>
      </c>
      <c r="AN16" s="103">
        <f t="shared" si="5"/>
        <v>0</v>
      </c>
      <c r="AO16" s="103">
        <f t="shared" si="6"/>
        <v>0</v>
      </c>
      <c r="AP16" s="103">
        <f t="shared" si="7"/>
        <v>0</v>
      </c>
      <c r="AQ16" s="103">
        <f t="shared" si="8"/>
        <v>0</v>
      </c>
      <c r="AR16" s="103">
        <f t="shared" si="9"/>
        <v>0</v>
      </c>
      <c r="AS16" s="103">
        <f t="shared" si="10"/>
        <v>0</v>
      </c>
      <c r="AT16" s="103">
        <f t="shared" si="11"/>
        <v>0</v>
      </c>
      <c r="AU16" s="103">
        <f t="shared" si="12"/>
        <v>0</v>
      </c>
      <c r="AW16" s="102">
        <f t="shared" si="31"/>
        <v>0</v>
      </c>
      <c r="AX16" s="103">
        <f t="shared" si="13"/>
        <v>0</v>
      </c>
      <c r="AY16" s="103">
        <f t="shared" si="14"/>
        <v>0</v>
      </c>
      <c r="AZ16" s="103">
        <f t="shared" si="15"/>
        <v>0</v>
      </c>
      <c r="BA16" s="103">
        <f t="shared" si="16"/>
        <v>0</v>
      </c>
      <c r="BB16" s="103">
        <f t="shared" si="17"/>
        <v>0</v>
      </c>
      <c r="BC16" s="103">
        <f t="shared" si="18"/>
        <v>0</v>
      </c>
      <c r="BD16" s="103">
        <f t="shared" si="19"/>
        <v>0</v>
      </c>
      <c r="BE16" s="103">
        <f t="shared" si="20"/>
        <v>0</v>
      </c>
      <c r="BF16" s="103">
        <f t="shared" si="21"/>
        <v>0</v>
      </c>
      <c r="BG16" s="103">
        <f t="shared" si="22"/>
        <v>0</v>
      </c>
      <c r="BH16" s="103">
        <f t="shared" si="23"/>
        <v>0</v>
      </c>
      <c r="BI16" s="103">
        <f t="shared" si="24"/>
        <v>0</v>
      </c>
      <c r="BJ16" s="103">
        <f t="shared" si="25"/>
        <v>0</v>
      </c>
      <c r="BK16" s="81">
        <f t="shared" si="26"/>
      </c>
      <c r="BL16" s="80">
        <f t="shared" si="27"/>
      </c>
    </row>
    <row r="17" spans="2:64" ht="11.25" customHeight="1" thickTop="1">
      <c r="B17" s="184"/>
      <c r="C17" s="195"/>
      <c r="D17" s="204"/>
      <c r="E17" s="204"/>
      <c r="F17" s="195"/>
      <c r="G17" s="204"/>
      <c r="H17" s="204"/>
      <c r="I17" s="204"/>
      <c r="J17" s="195"/>
      <c r="K17" s="184"/>
      <c r="L17" s="209"/>
      <c r="M17" s="113"/>
      <c r="N17" s="7">
        <v>1</v>
      </c>
      <c r="O17" s="86"/>
      <c r="P17" s="27"/>
      <c r="Q17" s="121">
        <f t="shared" si="28"/>
      </c>
      <c r="R17" s="5"/>
      <c r="S17" s="113"/>
      <c r="T17" s="7">
        <v>1</v>
      </c>
      <c r="U17" s="86"/>
      <c r="V17" s="5"/>
      <c r="W17" s="121">
        <f t="shared" si="29"/>
      </c>
      <c r="X17" s="5"/>
      <c r="Y17" s="217">
        <f>SUM(U17:U20)</f>
        <v>0</v>
      </c>
      <c r="Z17" s="145">
        <f>L17-Y17</f>
        <v>0</v>
      </c>
      <c r="AA17" s="170"/>
      <c r="AB17" s="171"/>
      <c r="AC17" s="171"/>
      <c r="AD17" s="172"/>
      <c r="AE17" s="166"/>
      <c r="AH17" s="96">
        <f t="shared" si="30"/>
        <v>0</v>
      </c>
      <c r="AI17" s="101">
        <f t="shared" si="0"/>
        <v>0</v>
      </c>
      <c r="AJ17" s="101">
        <f t="shared" si="1"/>
        <v>0</v>
      </c>
      <c r="AK17" s="101">
        <f t="shared" si="2"/>
        <v>0</v>
      </c>
      <c r="AL17" s="101">
        <f t="shared" si="3"/>
        <v>0</v>
      </c>
      <c r="AM17" s="101">
        <f t="shared" si="4"/>
        <v>0</v>
      </c>
      <c r="AN17" s="101">
        <f t="shared" si="5"/>
        <v>0</v>
      </c>
      <c r="AO17" s="101">
        <f t="shared" si="6"/>
        <v>0</v>
      </c>
      <c r="AP17" s="101">
        <f t="shared" si="7"/>
        <v>0</v>
      </c>
      <c r="AQ17" s="101">
        <f t="shared" si="8"/>
        <v>0</v>
      </c>
      <c r="AR17" s="101">
        <f t="shared" si="9"/>
        <v>0</v>
      </c>
      <c r="AS17" s="101">
        <f t="shared" si="10"/>
        <v>0</v>
      </c>
      <c r="AT17" s="101">
        <f t="shared" si="11"/>
        <v>0</v>
      </c>
      <c r="AU17" s="101">
        <f t="shared" si="12"/>
        <v>0</v>
      </c>
      <c r="AW17" s="100">
        <f t="shared" si="31"/>
        <v>0</v>
      </c>
      <c r="AX17" s="101">
        <f t="shared" si="13"/>
        <v>0</v>
      </c>
      <c r="AY17" s="101">
        <f t="shared" si="14"/>
        <v>0</v>
      </c>
      <c r="AZ17" s="101">
        <f t="shared" si="15"/>
        <v>0</v>
      </c>
      <c r="BA17" s="101">
        <f t="shared" si="16"/>
        <v>0</v>
      </c>
      <c r="BB17" s="101">
        <f t="shared" si="17"/>
        <v>0</v>
      </c>
      <c r="BC17" s="101">
        <f t="shared" si="18"/>
        <v>0</v>
      </c>
      <c r="BD17" s="101">
        <f t="shared" si="19"/>
        <v>0</v>
      </c>
      <c r="BE17" s="101">
        <f t="shared" si="20"/>
        <v>0</v>
      </c>
      <c r="BF17" s="101">
        <f t="shared" si="21"/>
        <v>0</v>
      </c>
      <c r="BG17" s="101">
        <f t="shared" si="22"/>
        <v>0</v>
      </c>
      <c r="BH17" s="101">
        <f t="shared" si="23"/>
        <v>0</v>
      </c>
      <c r="BI17" s="101">
        <f t="shared" si="24"/>
        <v>0</v>
      </c>
      <c r="BJ17" s="101">
        <f t="shared" si="25"/>
        <v>0</v>
      </c>
      <c r="BK17" s="81">
        <f t="shared" si="26"/>
      </c>
      <c r="BL17" s="80">
        <f t="shared" si="27"/>
      </c>
    </row>
    <row r="18" spans="2:64" ht="11.25" customHeight="1">
      <c r="B18" s="134"/>
      <c r="C18" s="205"/>
      <c r="D18" s="206"/>
      <c r="E18" s="206"/>
      <c r="F18" s="205"/>
      <c r="G18" s="206"/>
      <c r="H18" s="206"/>
      <c r="I18" s="206"/>
      <c r="J18" s="205"/>
      <c r="K18" s="134"/>
      <c r="L18" s="210"/>
      <c r="M18" s="117"/>
      <c r="N18" s="7">
        <v>2</v>
      </c>
      <c r="O18" s="86"/>
      <c r="P18" s="28"/>
      <c r="Q18" s="119">
        <f t="shared" si="28"/>
      </c>
      <c r="R18" s="5"/>
      <c r="S18" s="117"/>
      <c r="T18" s="7">
        <v>2</v>
      </c>
      <c r="U18" s="86"/>
      <c r="V18" s="5"/>
      <c r="W18" s="119">
        <f t="shared" si="29"/>
      </c>
      <c r="X18" s="5"/>
      <c r="Y18" s="218"/>
      <c r="Z18" s="139"/>
      <c r="AA18" s="173"/>
      <c r="AB18" s="174"/>
      <c r="AC18" s="174"/>
      <c r="AD18" s="175"/>
      <c r="AE18" s="167"/>
      <c r="AH18" s="97">
        <f t="shared" si="30"/>
        <v>0</v>
      </c>
      <c r="AI18" s="98">
        <f t="shared" si="0"/>
        <v>0</v>
      </c>
      <c r="AJ18" s="98">
        <f t="shared" si="1"/>
        <v>0</v>
      </c>
      <c r="AK18" s="98">
        <f t="shared" si="2"/>
        <v>0</v>
      </c>
      <c r="AL18" s="98">
        <f t="shared" si="3"/>
        <v>0</v>
      </c>
      <c r="AM18" s="98">
        <f t="shared" si="4"/>
        <v>0</v>
      </c>
      <c r="AN18" s="98">
        <f t="shared" si="5"/>
        <v>0</v>
      </c>
      <c r="AO18" s="98">
        <f t="shared" si="6"/>
        <v>0</v>
      </c>
      <c r="AP18" s="98">
        <f t="shared" si="7"/>
        <v>0</v>
      </c>
      <c r="AQ18" s="98">
        <f t="shared" si="8"/>
        <v>0</v>
      </c>
      <c r="AR18" s="98">
        <f t="shared" si="9"/>
        <v>0</v>
      </c>
      <c r="AS18" s="98">
        <f t="shared" si="10"/>
        <v>0</v>
      </c>
      <c r="AT18" s="98">
        <f t="shared" si="11"/>
        <v>0</v>
      </c>
      <c r="AU18" s="98">
        <f t="shared" si="12"/>
        <v>0</v>
      </c>
      <c r="AW18" s="97">
        <f t="shared" si="31"/>
        <v>0</v>
      </c>
      <c r="AX18" s="101">
        <f t="shared" si="13"/>
        <v>0</v>
      </c>
      <c r="AY18" s="101">
        <f t="shared" si="14"/>
        <v>0</v>
      </c>
      <c r="AZ18" s="101">
        <f t="shared" si="15"/>
        <v>0</v>
      </c>
      <c r="BA18" s="101">
        <f t="shared" si="16"/>
        <v>0</v>
      </c>
      <c r="BB18" s="101">
        <f t="shared" si="17"/>
        <v>0</v>
      </c>
      <c r="BC18" s="101">
        <f t="shared" si="18"/>
        <v>0</v>
      </c>
      <c r="BD18" s="101">
        <f t="shared" si="19"/>
        <v>0</v>
      </c>
      <c r="BE18" s="101">
        <f t="shared" si="20"/>
        <v>0</v>
      </c>
      <c r="BF18" s="101">
        <f t="shared" si="21"/>
        <v>0</v>
      </c>
      <c r="BG18" s="101">
        <f t="shared" si="22"/>
        <v>0</v>
      </c>
      <c r="BH18" s="101">
        <f t="shared" si="23"/>
        <v>0</v>
      </c>
      <c r="BI18" s="101">
        <f t="shared" si="24"/>
        <v>0</v>
      </c>
      <c r="BJ18" s="101">
        <f t="shared" si="25"/>
        <v>0</v>
      </c>
      <c r="BK18" s="81">
        <f t="shared" si="26"/>
      </c>
      <c r="BL18" s="80">
        <f t="shared" si="27"/>
      </c>
    </row>
    <row r="19" spans="2:64" ht="11.25" customHeight="1">
      <c r="B19" s="134"/>
      <c r="C19" s="205"/>
      <c r="D19" s="206"/>
      <c r="E19" s="206"/>
      <c r="F19" s="205"/>
      <c r="G19" s="206"/>
      <c r="H19" s="206"/>
      <c r="I19" s="206"/>
      <c r="J19" s="205"/>
      <c r="K19" s="134"/>
      <c r="L19" s="210"/>
      <c r="M19" s="117"/>
      <c r="N19" s="10">
        <v>3</v>
      </c>
      <c r="O19" s="87"/>
      <c r="P19" s="25"/>
      <c r="Q19" s="119">
        <f t="shared" si="28"/>
      </c>
      <c r="R19" s="5"/>
      <c r="S19" s="117"/>
      <c r="T19" s="10">
        <v>3</v>
      </c>
      <c r="U19" s="87"/>
      <c r="V19" s="5"/>
      <c r="W19" s="119">
        <f t="shared" si="29"/>
      </c>
      <c r="X19" s="5"/>
      <c r="Y19" s="218"/>
      <c r="Z19" s="139"/>
      <c r="AA19" s="173"/>
      <c r="AB19" s="174"/>
      <c r="AC19" s="174"/>
      <c r="AD19" s="175"/>
      <c r="AE19" s="167"/>
      <c r="AH19" s="97">
        <f t="shared" si="30"/>
        <v>0</v>
      </c>
      <c r="AI19" s="98">
        <f t="shared" si="0"/>
        <v>0</v>
      </c>
      <c r="AJ19" s="98">
        <f t="shared" si="1"/>
        <v>0</v>
      </c>
      <c r="AK19" s="98">
        <f t="shared" si="2"/>
        <v>0</v>
      </c>
      <c r="AL19" s="98">
        <f t="shared" si="3"/>
        <v>0</v>
      </c>
      <c r="AM19" s="98">
        <f t="shared" si="4"/>
        <v>0</v>
      </c>
      <c r="AN19" s="98">
        <f t="shared" si="5"/>
        <v>0</v>
      </c>
      <c r="AO19" s="98">
        <f t="shared" si="6"/>
        <v>0</v>
      </c>
      <c r="AP19" s="98">
        <f t="shared" si="7"/>
        <v>0</v>
      </c>
      <c r="AQ19" s="98">
        <f t="shared" si="8"/>
        <v>0</v>
      </c>
      <c r="AR19" s="98">
        <f t="shared" si="9"/>
        <v>0</v>
      </c>
      <c r="AS19" s="98">
        <f t="shared" si="10"/>
        <v>0</v>
      </c>
      <c r="AT19" s="98">
        <f t="shared" si="11"/>
        <v>0</v>
      </c>
      <c r="AU19" s="98">
        <f t="shared" si="12"/>
        <v>0</v>
      </c>
      <c r="AW19" s="97">
        <f t="shared" si="31"/>
        <v>0</v>
      </c>
      <c r="AX19" s="101">
        <f t="shared" si="13"/>
        <v>0</v>
      </c>
      <c r="AY19" s="101">
        <f t="shared" si="14"/>
        <v>0</v>
      </c>
      <c r="AZ19" s="101">
        <f t="shared" si="15"/>
        <v>0</v>
      </c>
      <c r="BA19" s="101">
        <f t="shared" si="16"/>
        <v>0</v>
      </c>
      <c r="BB19" s="101">
        <f t="shared" si="17"/>
        <v>0</v>
      </c>
      <c r="BC19" s="101">
        <f t="shared" si="18"/>
        <v>0</v>
      </c>
      <c r="BD19" s="101">
        <f t="shared" si="19"/>
        <v>0</v>
      </c>
      <c r="BE19" s="101">
        <f t="shared" si="20"/>
        <v>0</v>
      </c>
      <c r="BF19" s="101">
        <f t="shared" si="21"/>
        <v>0</v>
      </c>
      <c r="BG19" s="101">
        <f t="shared" si="22"/>
        <v>0</v>
      </c>
      <c r="BH19" s="101">
        <f t="shared" si="23"/>
        <v>0</v>
      </c>
      <c r="BI19" s="101">
        <f t="shared" si="24"/>
        <v>0</v>
      </c>
      <c r="BJ19" s="101">
        <f t="shared" si="25"/>
        <v>0</v>
      </c>
      <c r="BK19" s="81">
        <f t="shared" si="26"/>
      </c>
      <c r="BL19" s="80">
        <f t="shared" si="27"/>
      </c>
    </row>
    <row r="20" spans="2:64" ht="11.25" customHeight="1" thickBot="1">
      <c r="B20" s="130"/>
      <c r="C20" s="207"/>
      <c r="D20" s="208"/>
      <c r="E20" s="208"/>
      <c r="F20" s="207"/>
      <c r="G20" s="208"/>
      <c r="H20" s="208"/>
      <c r="I20" s="208"/>
      <c r="J20" s="207"/>
      <c r="K20" s="130"/>
      <c r="L20" s="211"/>
      <c r="M20" s="114"/>
      <c r="N20" s="8">
        <v>4</v>
      </c>
      <c r="O20" s="88"/>
      <c r="P20" s="26"/>
      <c r="Q20" s="120">
        <f t="shared" si="28"/>
      </c>
      <c r="R20" s="6"/>
      <c r="S20" s="114"/>
      <c r="T20" s="8">
        <v>4</v>
      </c>
      <c r="U20" s="88"/>
      <c r="V20" s="6"/>
      <c r="W20" s="120">
        <f t="shared" si="29"/>
      </c>
      <c r="X20" s="6"/>
      <c r="Y20" s="219"/>
      <c r="Z20" s="140"/>
      <c r="AA20" s="176"/>
      <c r="AB20" s="177"/>
      <c r="AC20" s="177"/>
      <c r="AD20" s="178"/>
      <c r="AE20" s="168"/>
      <c r="AH20" s="102">
        <f t="shared" si="30"/>
        <v>0</v>
      </c>
      <c r="AI20" s="103">
        <f t="shared" si="0"/>
        <v>0</v>
      </c>
      <c r="AJ20" s="103">
        <f t="shared" si="1"/>
        <v>0</v>
      </c>
      <c r="AK20" s="103">
        <f t="shared" si="2"/>
        <v>0</v>
      </c>
      <c r="AL20" s="103">
        <f t="shared" si="3"/>
        <v>0</v>
      </c>
      <c r="AM20" s="103">
        <f t="shared" si="4"/>
        <v>0</v>
      </c>
      <c r="AN20" s="103">
        <f t="shared" si="5"/>
        <v>0</v>
      </c>
      <c r="AO20" s="103">
        <f t="shared" si="6"/>
        <v>0</v>
      </c>
      <c r="AP20" s="103">
        <f t="shared" si="7"/>
        <v>0</v>
      </c>
      <c r="AQ20" s="103">
        <f t="shared" si="8"/>
        <v>0</v>
      </c>
      <c r="AR20" s="103">
        <f t="shared" si="9"/>
        <v>0</v>
      </c>
      <c r="AS20" s="103">
        <f t="shared" si="10"/>
        <v>0</v>
      </c>
      <c r="AT20" s="103">
        <f t="shared" si="11"/>
        <v>0</v>
      </c>
      <c r="AU20" s="103">
        <f t="shared" si="12"/>
        <v>0</v>
      </c>
      <c r="AW20" s="102">
        <f t="shared" si="31"/>
        <v>0</v>
      </c>
      <c r="AX20" s="103">
        <f t="shared" si="13"/>
        <v>0</v>
      </c>
      <c r="AY20" s="103">
        <f t="shared" si="14"/>
        <v>0</v>
      </c>
      <c r="AZ20" s="103">
        <f t="shared" si="15"/>
        <v>0</v>
      </c>
      <c r="BA20" s="103">
        <f t="shared" si="16"/>
        <v>0</v>
      </c>
      <c r="BB20" s="103">
        <f t="shared" si="17"/>
        <v>0</v>
      </c>
      <c r="BC20" s="103">
        <f t="shared" si="18"/>
        <v>0</v>
      </c>
      <c r="BD20" s="103">
        <f t="shared" si="19"/>
        <v>0</v>
      </c>
      <c r="BE20" s="103">
        <f t="shared" si="20"/>
        <v>0</v>
      </c>
      <c r="BF20" s="103">
        <f t="shared" si="21"/>
        <v>0</v>
      </c>
      <c r="BG20" s="103">
        <f t="shared" si="22"/>
        <v>0</v>
      </c>
      <c r="BH20" s="103">
        <f t="shared" si="23"/>
        <v>0</v>
      </c>
      <c r="BI20" s="103">
        <f t="shared" si="24"/>
        <v>0</v>
      </c>
      <c r="BJ20" s="103">
        <f t="shared" si="25"/>
        <v>0</v>
      </c>
      <c r="BK20" s="81">
        <f t="shared" si="26"/>
      </c>
      <c r="BL20" s="80">
        <f t="shared" si="27"/>
      </c>
    </row>
    <row r="21" spans="2:64" ht="11.25" customHeight="1" thickTop="1">
      <c r="B21" s="184"/>
      <c r="C21" s="195"/>
      <c r="D21" s="204"/>
      <c r="E21" s="204"/>
      <c r="F21" s="221"/>
      <c r="G21" s="204"/>
      <c r="H21" s="204"/>
      <c r="I21" s="204"/>
      <c r="J21" s="221"/>
      <c r="K21" s="133"/>
      <c r="L21" s="209"/>
      <c r="M21" s="113"/>
      <c r="N21" s="7">
        <v>1</v>
      </c>
      <c r="O21" s="86"/>
      <c r="P21" s="27"/>
      <c r="Q21" s="121">
        <f t="shared" si="28"/>
      </c>
      <c r="R21" s="5"/>
      <c r="S21" s="113"/>
      <c r="T21" s="7">
        <v>1</v>
      </c>
      <c r="U21" s="86"/>
      <c r="V21" s="5"/>
      <c r="W21" s="121">
        <f t="shared" si="29"/>
      </c>
      <c r="X21" s="5"/>
      <c r="Y21" s="217">
        <f>SUM(U21:U24)</f>
        <v>0</v>
      </c>
      <c r="Z21" s="145">
        <f>L21-Y21</f>
        <v>0</v>
      </c>
      <c r="AA21" s="170"/>
      <c r="AB21" s="171"/>
      <c r="AC21" s="171"/>
      <c r="AD21" s="172"/>
      <c r="AE21" s="166"/>
      <c r="AH21" s="96">
        <f>P21+O21</f>
        <v>0</v>
      </c>
      <c r="AI21" s="101">
        <f t="shared" si="0"/>
        <v>0</v>
      </c>
      <c r="AJ21" s="101">
        <f t="shared" si="1"/>
        <v>0</v>
      </c>
      <c r="AK21" s="101">
        <f t="shared" si="2"/>
        <v>0</v>
      </c>
      <c r="AL21" s="101">
        <f t="shared" si="3"/>
        <v>0</v>
      </c>
      <c r="AM21" s="101">
        <f t="shared" si="4"/>
        <v>0</v>
      </c>
      <c r="AN21" s="101">
        <f t="shared" si="5"/>
        <v>0</v>
      </c>
      <c r="AO21" s="101">
        <f t="shared" si="6"/>
        <v>0</v>
      </c>
      <c r="AP21" s="101">
        <f t="shared" si="7"/>
        <v>0</v>
      </c>
      <c r="AQ21" s="101">
        <f t="shared" si="8"/>
        <v>0</v>
      </c>
      <c r="AR21" s="101">
        <f t="shared" si="9"/>
        <v>0</v>
      </c>
      <c r="AS21" s="101">
        <f t="shared" si="10"/>
        <v>0</v>
      </c>
      <c r="AT21" s="101">
        <f t="shared" si="11"/>
        <v>0</v>
      </c>
      <c r="AU21" s="101">
        <f t="shared" si="12"/>
        <v>0</v>
      </c>
      <c r="AW21" s="100">
        <f>V21+U21</f>
        <v>0</v>
      </c>
      <c r="AX21" s="101">
        <f t="shared" si="13"/>
        <v>0</v>
      </c>
      <c r="AY21" s="101">
        <f t="shared" si="14"/>
        <v>0</v>
      </c>
      <c r="AZ21" s="101">
        <f t="shared" si="15"/>
        <v>0</v>
      </c>
      <c r="BA21" s="101">
        <f t="shared" si="16"/>
        <v>0</v>
      </c>
      <c r="BB21" s="101">
        <f t="shared" si="17"/>
        <v>0</v>
      </c>
      <c r="BC21" s="101">
        <f t="shared" si="18"/>
        <v>0</v>
      </c>
      <c r="BD21" s="101">
        <f t="shared" si="19"/>
        <v>0</v>
      </c>
      <c r="BE21" s="101">
        <f t="shared" si="20"/>
        <v>0</v>
      </c>
      <c r="BF21" s="101">
        <f t="shared" si="21"/>
        <v>0</v>
      </c>
      <c r="BG21" s="101">
        <f t="shared" si="22"/>
        <v>0</v>
      </c>
      <c r="BH21" s="101">
        <f t="shared" si="23"/>
        <v>0</v>
      </c>
      <c r="BI21" s="101">
        <f t="shared" si="24"/>
        <v>0</v>
      </c>
      <c r="BJ21" s="101">
        <f t="shared" si="25"/>
        <v>0</v>
      </c>
      <c r="BK21" s="81">
        <f t="shared" si="26"/>
      </c>
      <c r="BL21" s="80">
        <f t="shared" si="27"/>
      </c>
    </row>
    <row r="22" spans="2:64" ht="11.25" customHeight="1">
      <c r="B22" s="134"/>
      <c r="C22" s="205"/>
      <c r="D22" s="206"/>
      <c r="E22" s="206"/>
      <c r="F22" s="205"/>
      <c r="G22" s="206"/>
      <c r="H22" s="206"/>
      <c r="I22" s="206"/>
      <c r="J22" s="205"/>
      <c r="K22" s="134"/>
      <c r="L22" s="210"/>
      <c r="M22" s="117"/>
      <c r="N22" s="7">
        <v>2</v>
      </c>
      <c r="O22" s="86"/>
      <c r="P22" s="28"/>
      <c r="Q22" s="119">
        <f t="shared" si="28"/>
      </c>
      <c r="R22" s="5"/>
      <c r="S22" s="117"/>
      <c r="T22" s="7">
        <v>2</v>
      </c>
      <c r="U22" s="86"/>
      <c r="V22" s="5"/>
      <c r="W22" s="119">
        <f t="shared" si="29"/>
      </c>
      <c r="X22" s="5"/>
      <c r="Y22" s="218"/>
      <c r="Z22" s="139"/>
      <c r="AA22" s="173"/>
      <c r="AB22" s="174"/>
      <c r="AC22" s="174"/>
      <c r="AD22" s="175"/>
      <c r="AE22" s="167"/>
      <c r="AH22" s="97">
        <f>P22+O22</f>
        <v>0</v>
      </c>
      <c r="AI22" s="98">
        <f t="shared" si="0"/>
        <v>0</v>
      </c>
      <c r="AJ22" s="98">
        <f t="shared" si="1"/>
        <v>0</v>
      </c>
      <c r="AK22" s="98">
        <f t="shared" si="2"/>
        <v>0</v>
      </c>
      <c r="AL22" s="98">
        <f t="shared" si="3"/>
        <v>0</v>
      </c>
      <c r="AM22" s="98">
        <f t="shared" si="4"/>
        <v>0</v>
      </c>
      <c r="AN22" s="98">
        <f t="shared" si="5"/>
        <v>0</v>
      </c>
      <c r="AO22" s="98">
        <f t="shared" si="6"/>
        <v>0</v>
      </c>
      <c r="AP22" s="98">
        <f t="shared" si="7"/>
        <v>0</v>
      </c>
      <c r="AQ22" s="98">
        <f t="shared" si="8"/>
        <v>0</v>
      </c>
      <c r="AR22" s="98">
        <f t="shared" si="9"/>
        <v>0</v>
      </c>
      <c r="AS22" s="98">
        <f t="shared" si="10"/>
        <v>0</v>
      </c>
      <c r="AT22" s="98">
        <f t="shared" si="11"/>
        <v>0</v>
      </c>
      <c r="AU22" s="98">
        <f t="shared" si="12"/>
        <v>0</v>
      </c>
      <c r="AW22" s="97">
        <f>V22+U22</f>
        <v>0</v>
      </c>
      <c r="AX22" s="101">
        <f t="shared" si="13"/>
        <v>0</v>
      </c>
      <c r="AY22" s="101">
        <f t="shared" si="14"/>
        <v>0</v>
      </c>
      <c r="AZ22" s="101">
        <f t="shared" si="15"/>
        <v>0</v>
      </c>
      <c r="BA22" s="101">
        <f t="shared" si="16"/>
        <v>0</v>
      </c>
      <c r="BB22" s="101">
        <f t="shared" si="17"/>
        <v>0</v>
      </c>
      <c r="BC22" s="101">
        <f t="shared" si="18"/>
        <v>0</v>
      </c>
      <c r="BD22" s="101">
        <f t="shared" si="19"/>
        <v>0</v>
      </c>
      <c r="BE22" s="101">
        <f t="shared" si="20"/>
        <v>0</v>
      </c>
      <c r="BF22" s="101">
        <f t="shared" si="21"/>
        <v>0</v>
      </c>
      <c r="BG22" s="101">
        <f t="shared" si="22"/>
        <v>0</v>
      </c>
      <c r="BH22" s="101">
        <f t="shared" si="23"/>
        <v>0</v>
      </c>
      <c r="BI22" s="101">
        <f t="shared" si="24"/>
        <v>0</v>
      </c>
      <c r="BJ22" s="101">
        <f t="shared" si="25"/>
        <v>0</v>
      </c>
      <c r="BK22" s="81">
        <f t="shared" si="26"/>
      </c>
      <c r="BL22" s="80">
        <f t="shared" si="27"/>
      </c>
    </row>
    <row r="23" spans="2:64" ht="11.25" customHeight="1">
      <c r="B23" s="134"/>
      <c r="C23" s="205"/>
      <c r="D23" s="206"/>
      <c r="E23" s="206"/>
      <c r="F23" s="205"/>
      <c r="G23" s="206"/>
      <c r="H23" s="206"/>
      <c r="I23" s="206"/>
      <c r="J23" s="205"/>
      <c r="K23" s="134"/>
      <c r="L23" s="210"/>
      <c r="M23" s="117"/>
      <c r="N23" s="10">
        <v>3</v>
      </c>
      <c r="O23" s="87"/>
      <c r="P23" s="25"/>
      <c r="Q23" s="119">
        <f t="shared" si="28"/>
      </c>
      <c r="R23" s="5"/>
      <c r="S23" s="117"/>
      <c r="T23" s="10">
        <v>3</v>
      </c>
      <c r="U23" s="87"/>
      <c r="V23" s="5"/>
      <c r="W23" s="119">
        <f t="shared" si="29"/>
      </c>
      <c r="X23" s="5"/>
      <c r="Y23" s="218"/>
      <c r="Z23" s="139"/>
      <c r="AA23" s="173"/>
      <c r="AB23" s="174"/>
      <c r="AC23" s="174"/>
      <c r="AD23" s="175"/>
      <c r="AE23" s="167"/>
      <c r="AH23" s="97">
        <f>P23+O23</f>
        <v>0</v>
      </c>
      <c r="AI23" s="98">
        <f t="shared" si="0"/>
        <v>0</v>
      </c>
      <c r="AJ23" s="98">
        <f t="shared" si="1"/>
        <v>0</v>
      </c>
      <c r="AK23" s="98">
        <f t="shared" si="2"/>
        <v>0</v>
      </c>
      <c r="AL23" s="98">
        <f t="shared" si="3"/>
        <v>0</v>
      </c>
      <c r="AM23" s="98">
        <f t="shared" si="4"/>
        <v>0</v>
      </c>
      <c r="AN23" s="98">
        <f t="shared" si="5"/>
        <v>0</v>
      </c>
      <c r="AO23" s="98">
        <f t="shared" si="6"/>
        <v>0</v>
      </c>
      <c r="AP23" s="98">
        <f t="shared" si="7"/>
        <v>0</v>
      </c>
      <c r="AQ23" s="98">
        <f t="shared" si="8"/>
        <v>0</v>
      </c>
      <c r="AR23" s="98">
        <f t="shared" si="9"/>
        <v>0</v>
      </c>
      <c r="AS23" s="98">
        <f t="shared" si="10"/>
        <v>0</v>
      </c>
      <c r="AT23" s="98">
        <f t="shared" si="11"/>
        <v>0</v>
      </c>
      <c r="AU23" s="98">
        <f t="shared" si="12"/>
        <v>0</v>
      </c>
      <c r="AW23" s="97">
        <f>V23+U23</f>
        <v>0</v>
      </c>
      <c r="AX23" s="101">
        <f t="shared" si="13"/>
        <v>0</v>
      </c>
      <c r="AY23" s="101">
        <f t="shared" si="14"/>
        <v>0</v>
      </c>
      <c r="AZ23" s="101">
        <f t="shared" si="15"/>
        <v>0</v>
      </c>
      <c r="BA23" s="101">
        <f t="shared" si="16"/>
        <v>0</v>
      </c>
      <c r="BB23" s="101">
        <f t="shared" si="17"/>
        <v>0</v>
      </c>
      <c r="BC23" s="101">
        <f t="shared" si="18"/>
        <v>0</v>
      </c>
      <c r="BD23" s="101">
        <f t="shared" si="19"/>
        <v>0</v>
      </c>
      <c r="BE23" s="101">
        <f t="shared" si="20"/>
        <v>0</v>
      </c>
      <c r="BF23" s="101">
        <f t="shared" si="21"/>
        <v>0</v>
      </c>
      <c r="BG23" s="101">
        <f t="shared" si="22"/>
        <v>0</v>
      </c>
      <c r="BH23" s="101">
        <f t="shared" si="23"/>
        <v>0</v>
      </c>
      <c r="BI23" s="101">
        <f t="shared" si="24"/>
        <v>0</v>
      </c>
      <c r="BJ23" s="101">
        <f t="shared" si="25"/>
        <v>0</v>
      </c>
      <c r="BK23" s="81">
        <f t="shared" si="26"/>
      </c>
      <c r="BL23" s="80">
        <f t="shared" si="27"/>
      </c>
    </row>
    <row r="24" spans="2:64" ht="11.25" customHeight="1" thickBot="1">
      <c r="B24" s="130"/>
      <c r="C24" s="207"/>
      <c r="D24" s="208"/>
      <c r="E24" s="208"/>
      <c r="F24" s="207"/>
      <c r="G24" s="208"/>
      <c r="H24" s="208"/>
      <c r="I24" s="208"/>
      <c r="J24" s="207"/>
      <c r="K24" s="130"/>
      <c r="L24" s="211"/>
      <c r="M24" s="114"/>
      <c r="N24" s="8">
        <v>4</v>
      </c>
      <c r="O24" s="88"/>
      <c r="P24" s="26"/>
      <c r="Q24" s="120">
        <f t="shared" si="28"/>
      </c>
      <c r="R24" s="6"/>
      <c r="S24" s="114"/>
      <c r="T24" s="8">
        <v>4</v>
      </c>
      <c r="U24" s="88"/>
      <c r="V24" s="6"/>
      <c r="W24" s="120">
        <f t="shared" si="29"/>
      </c>
      <c r="X24" s="6"/>
      <c r="Y24" s="219"/>
      <c r="Z24" s="140"/>
      <c r="AA24" s="176"/>
      <c r="AB24" s="177"/>
      <c r="AC24" s="177"/>
      <c r="AD24" s="178"/>
      <c r="AE24" s="168"/>
      <c r="AH24" s="102">
        <f>P24+O24</f>
        <v>0</v>
      </c>
      <c r="AI24" s="103">
        <f t="shared" si="0"/>
        <v>0</v>
      </c>
      <c r="AJ24" s="103">
        <f t="shared" si="1"/>
        <v>0</v>
      </c>
      <c r="AK24" s="103">
        <f t="shared" si="2"/>
        <v>0</v>
      </c>
      <c r="AL24" s="103">
        <f t="shared" si="3"/>
        <v>0</v>
      </c>
      <c r="AM24" s="103">
        <f t="shared" si="4"/>
        <v>0</v>
      </c>
      <c r="AN24" s="103">
        <f t="shared" si="5"/>
        <v>0</v>
      </c>
      <c r="AO24" s="103">
        <f t="shared" si="6"/>
        <v>0</v>
      </c>
      <c r="AP24" s="103">
        <f t="shared" si="7"/>
        <v>0</v>
      </c>
      <c r="AQ24" s="103">
        <f t="shared" si="8"/>
        <v>0</v>
      </c>
      <c r="AR24" s="103">
        <f t="shared" si="9"/>
        <v>0</v>
      </c>
      <c r="AS24" s="103">
        <f t="shared" si="10"/>
        <v>0</v>
      </c>
      <c r="AT24" s="103">
        <f t="shared" si="11"/>
        <v>0</v>
      </c>
      <c r="AU24" s="103">
        <f t="shared" si="12"/>
        <v>0</v>
      </c>
      <c r="AW24" s="102">
        <f>V24+U24</f>
        <v>0</v>
      </c>
      <c r="AX24" s="103">
        <f t="shared" si="13"/>
        <v>0</v>
      </c>
      <c r="AY24" s="103">
        <f t="shared" si="14"/>
        <v>0</v>
      </c>
      <c r="AZ24" s="103">
        <f t="shared" si="15"/>
        <v>0</v>
      </c>
      <c r="BA24" s="103">
        <f t="shared" si="16"/>
        <v>0</v>
      </c>
      <c r="BB24" s="103">
        <f t="shared" si="17"/>
        <v>0</v>
      </c>
      <c r="BC24" s="103">
        <f t="shared" si="18"/>
        <v>0</v>
      </c>
      <c r="BD24" s="103">
        <f t="shared" si="19"/>
        <v>0</v>
      </c>
      <c r="BE24" s="103">
        <f t="shared" si="20"/>
        <v>0</v>
      </c>
      <c r="BF24" s="103">
        <f t="shared" si="21"/>
        <v>0</v>
      </c>
      <c r="BG24" s="103">
        <f t="shared" si="22"/>
        <v>0</v>
      </c>
      <c r="BH24" s="103">
        <f t="shared" si="23"/>
        <v>0</v>
      </c>
      <c r="BI24" s="103">
        <f t="shared" si="24"/>
        <v>0</v>
      </c>
      <c r="BJ24" s="103">
        <f t="shared" si="25"/>
        <v>0</v>
      </c>
      <c r="BK24" s="81">
        <f t="shared" si="26"/>
      </c>
      <c r="BL24" s="80">
        <f t="shared" si="27"/>
      </c>
    </row>
    <row r="25" spans="2:64" ht="11.25" customHeight="1" hidden="1" thickTop="1">
      <c r="B25" s="133"/>
      <c r="C25" s="138"/>
      <c r="D25" s="186"/>
      <c r="E25" s="186"/>
      <c r="F25" s="138"/>
      <c r="G25" s="186"/>
      <c r="H25" s="186"/>
      <c r="I25" s="186"/>
      <c r="J25" s="138"/>
      <c r="K25" s="133"/>
      <c r="L25" s="209"/>
      <c r="M25" s="113"/>
      <c r="N25" s="7">
        <v>1</v>
      </c>
      <c r="O25" s="86"/>
      <c r="P25" s="27"/>
      <c r="Q25" s="121">
        <f t="shared" si="28"/>
      </c>
      <c r="R25" s="5"/>
      <c r="S25" s="113"/>
      <c r="T25" s="7">
        <v>1</v>
      </c>
      <c r="U25" s="86"/>
      <c r="V25" s="5"/>
      <c r="W25" s="121">
        <f t="shared" si="29"/>
      </c>
      <c r="X25" s="5"/>
      <c r="Y25" s="217">
        <f>SUM(U25:U28)</f>
        <v>0</v>
      </c>
      <c r="Z25" s="145">
        <f>L25-Y25</f>
        <v>0</v>
      </c>
      <c r="AA25" s="170"/>
      <c r="AB25" s="171"/>
      <c r="AC25" s="171"/>
      <c r="AD25" s="172"/>
      <c r="AE25" s="166"/>
      <c r="AH25" s="96">
        <f t="shared" si="30"/>
        <v>0</v>
      </c>
      <c r="AI25" s="101">
        <f t="shared" si="0"/>
        <v>0</v>
      </c>
      <c r="AJ25" s="101">
        <f t="shared" si="1"/>
        <v>0</v>
      </c>
      <c r="AK25" s="101">
        <f t="shared" si="2"/>
        <v>0</v>
      </c>
      <c r="AL25" s="101">
        <f t="shared" si="3"/>
        <v>0</v>
      </c>
      <c r="AM25" s="101">
        <f t="shared" si="4"/>
        <v>0</v>
      </c>
      <c r="AN25" s="101">
        <f t="shared" si="5"/>
        <v>0</v>
      </c>
      <c r="AO25" s="101">
        <f t="shared" si="6"/>
        <v>0</v>
      </c>
      <c r="AP25" s="101">
        <f t="shared" si="7"/>
        <v>0</v>
      </c>
      <c r="AQ25" s="101">
        <f t="shared" si="8"/>
        <v>0</v>
      </c>
      <c r="AR25" s="101">
        <f t="shared" si="9"/>
        <v>0</v>
      </c>
      <c r="AS25" s="101">
        <f t="shared" si="10"/>
        <v>0</v>
      </c>
      <c r="AT25" s="101">
        <f t="shared" si="11"/>
        <v>0</v>
      </c>
      <c r="AU25" s="101">
        <f t="shared" si="12"/>
        <v>0</v>
      </c>
      <c r="AW25" s="100">
        <f t="shared" si="31"/>
        <v>0</v>
      </c>
      <c r="AX25" s="101">
        <f t="shared" si="13"/>
        <v>0</v>
      </c>
      <c r="AY25" s="101">
        <f t="shared" si="14"/>
        <v>0</v>
      </c>
      <c r="AZ25" s="101">
        <f t="shared" si="15"/>
        <v>0</v>
      </c>
      <c r="BA25" s="101">
        <f t="shared" si="16"/>
        <v>0</v>
      </c>
      <c r="BB25" s="101">
        <f t="shared" si="17"/>
        <v>0</v>
      </c>
      <c r="BC25" s="101">
        <f t="shared" si="18"/>
        <v>0</v>
      </c>
      <c r="BD25" s="101">
        <f t="shared" si="19"/>
        <v>0</v>
      </c>
      <c r="BE25" s="101">
        <f t="shared" si="20"/>
        <v>0</v>
      </c>
      <c r="BF25" s="101">
        <f t="shared" si="21"/>
        <v>0</v>
      </c>
      <c r="BG25" s="101">
        <f t="shared" si="22"/>
        <v>0</v>
      </c>
      <c r="BH25" s="101">
        <f t="shared" si="23"/>
        <v>0</v>
      </c>
      <c r="BI25" s="101">
        <f t="shared" si="24"/>
        <v>0</v>
      </c>
      <c r="BJ25" s="101">
        <f t="shared" si="25"/>
        <v>0</v>
      </c>
      <c r="BK25" s="81">
        <f t="shared" si="26"/>
      </c>
      <c r="BL25" s="80">
        <f t="shared" si="27"/>
      </c>
    </row>
    <row r="26" spans="2:64" ht="11.25" customHeight="1" hidden="1">
      <c r="B26" s="134"/>
      <c r="C26" s="131"/>
      <c r="D26" s="187"/>
      <c r="E26" s="187"/>
      <c r="F26" s="131"/>
      <c r="G26" s="187"/>
      <c r="H26" s="187"/>
      <c r="I26" s="187"/>
      <c r="J26" s="131"/>
      <c r="K26" s="134"/>
      <c r="L26" s="210"/>
      <c r="M26" s="117"/>
      <c r="N26" s="7">
        <v>2</v>
      </c>
      <c r="O26" s="86"/>
      <c r="P26" s="28"/>
      <c r="Q26" s="119">
        <f t="shared" si="28"/>
      </c>
      <c r="R26" s="5"/>
      <c r="S26" s="117"/>
      <c r="T26" s="7">
        <v>2</v>
      </c>
      <c r="U26" s="86"/>
      <c r="V26" s="5"/>
      <c r="W26" s="119">
        <f t="shared" si="29"/>
      </c>
      <c r="X26" s="5"/>
      <c r="Y26" s="218"/>
      <c r="Z26" s="139"/>
      <c r="AA26" s="173"/>
      <c r="AB26" s="174"/>
      <c r="AC26" s="174"/>
      <c r="AD26" s="175"/>
      <c r="AE26" s="167"/>
      <c r="AH26" s="97">
        <f t="shared" si="30"/>
        <v>0</v>
      </c>
      <c r="AI26" s="98">
        <f t="shared" si="0"/>
        <v>0</v>
      </c>
      <c r="AJ26" s="98">
        <f t="shared" si="1"/>
        <v>0</v>
      </c>
      <c r="AK26" s="98">
        <f t="shared" si="2"/>
        <v>0</v>
      </c>
      <c r="AL26" s="98">
        <f t="shared" si="3"/>
        <v>0</v>
      </c>
      <c r="AM26" s="98">
        <f t="shared" si="4"/>
        <v>0</v>
      </c>
      <c r="AN26" s="98">
        <f t="shared" si="5"/>
        <v>0</v>
      </c>
      <c r="AO26" s="98">
        <f t="shared" si="6"/>
        <v>0</v>
      </c>
      <c r="AP26" s="98">
        <f t="shared" si="7"/>
        <v>0</v>
      </c>
      <c r="AQ26" s="98">
        <f t="shared" si="8"/>
        <v>0</v>
      </c>
      <c r="AR26" s="98">
        <f t="shared" si="9"/>
        <v>0</v>
      </c>
      <c r="AS26" s="98">
        <f t="shared" si="10"/>
        <v>0</v>
      </c>
      <c r="AT26" s="98">
        <f t="shared" si="11"/>
        <v>0</v>
      </c>
      <c r="AU26" s="98">
        <f t="shared" si="12"/>
        <v>0</v>
      </c>
      <c r="AW26" s="97">
        <f t="shared" si="31"/>
        <v>0</v>
      </c>
      <c r="AX26" s="101">
        <f t="shared" si="13"/>
        <v>0</v>
      </c>
      <c r="AY26" s="101">
        <f t="shared" si="14"/>
        <v>0</v>
      </c>
      <c r="AZ26" s="101">
        <f t="shared" si="15"/>
        <v>0</v>
      </c>
      <c r="BA26" s="101">
        <f t="shared" si="16"/>
        <v>0</v>
      </c>
      <c r="BB26" s="101">
        <f t="shared" si="17"/>
        <v>0</v>
      </c>
      <c r="BC26" s="101">
        <f t="shared" si="18"/>
        <v>0</v>
      </c>
      <c r="BD26" s="101">
        <f t="shared" si="19"/>
        <v>0</v>
      </c>
      <c r="BE26" s="101">
        <f t="shared" si="20"/>
        <v>0</v>
      </c>
      <c r="BF26" s="101">
        <f t="shared" si="21"/>
        <v>0</v>
      </c>
      <c r="BG26" s="101">
        <f t="shared" si="22"/>
        <v>0</v>
      </c>
      <c r="BH26" s="101">
        <f t="shared" si="23"/>
        <v>0</v>
      </c>
      <c r="BI26" s="101">
        <f t="shared" si="24"/>
        <v>0</v>
      </c>
      <c r="BJ26" s="101">
        <f t="shared" si="25"/>
        <v>0</v>
      </c>
      <c r="BK26" s="81">
        <f t="shared" si="26"/>
      </c>
      <c r="BL26" s="80">
        <f t="shared" si="27"/>
      </c>
    </row>
    <row r="27" spans="2:64" ht="11.25" customHeight="1" hidden="1">
      <c r="B27" s="134"/>
      <c r="C27" s="131"/>
      <c r="D27" s="187"/>
      <c r="E27" s="187"/>
      <c r="F27" s="131"/>
      <c r="G27" s="187"/>
      <c r="H27" s="187"/>
      <c r="I27" s="187"/>
      <c r="J27" s="131"/>
      <c r="K27" s="134"/>
      <c r="L27" s="210"/>
      <c r="M27" s="117"/>
      <c r="N27" s="10">
        <v>3</v>
      </c>
      <c r="O27" s="87"/>
      <c r="P27" s="25"/>
      <c r="Q27" s="119">
        <f t="shared" si="28"/>
      </c>
      <c r="R27" s="5"/>
      <c r="S27" s="117"/>
      <c r="T27" s="10">
        <v>3</v>
      </c>
      <c r="U27" s="87"/>
      <c r="V27" s="5"/>
      <c r="W27" s="119">
        <f t="shared" si="29"/>
      </c>
      <c r="X27" s="5"/>
      <c r="Y27" s="218"/>
      <c r="Z27" s="139"/>
      <c r="AA27" s="173"/>
      <c r="AB27" s="174"/>
      <c r="AC27" s="174"/>
      <c r="AD27" s="175"/>
      <c r="AE27" s="167"/>
      <c r="AH27" s="97">
        <f t="shared" si="30"/>
        <v>0</v>
      </c>
      <c r="AI27" s="98">
        <f t="shared" si="0"/>
        <v>0</v>
      </c>
      <c r="AJ27" s="98">
        <f t="shared" si="1"/>
        <v>0</v>
      </c>
      <c r="AK27" s="98">
        <f t="shared" si="2"/>
        <v>0</v>
      </c>
      <c r="AL27" s="98">
        <f t="shared" si="3"/>
        <v>0</v>
      </c>
      <c r="AM27" s="98">
        <f t="shared" si="4"/>
        <v>0</v>
      </c>
      <c r="AN27" s="98">
        <f t="shared" si="5"/>
        <v>0</v>
      </c>
      <c r="AO27" s="98">
        <f t="shared" si="6"/>
        <v>0</v>
      </c>
      <c r="AP27" s="98">
        <f t="shared" si="7"/>
        <v>0</v>
      </c>
      <c r="AQ27" s="98">
        <f t="shared" si="8"/>
        <v>0</v>
      </c>
      <c r="AR27" s="98">
        <f t="shared" si="9"/>
        <v>0</v>
      </c>
      <c r="AS27" s="98">
        <f t="shared" si="10"/>
        <v>0</v>
      </c>
      <c r="AT27" s="98">
        <f t="shared" si="11"/>
        <v>0</v>
      </c>
      <c r="AU27" s="98">
        <f t="shared" si="12"/>
        <v>0</v>
      </c>
      <c r="AW27" s="97">
        <f t="shared" si="31"/>
        <v>0</v>
      </c>
      <c r="AX27" s="101">
        <f t="shared" si="13"/>
        <v>0</v>
      </c>
      <c r="AY27" s="101">
        <f t="shared" si="14"/>
        <v>0</v>
      </c>
      <c r="AZ27" s="101">
        <f t="shared" si="15"/>
        <v>0</v>
      </c>
      <c r="BA27" s="101">
        <f t="shared" si="16"/>
        <v>0</v>
      </c>
      <c r="BB27" s="101">
        <f t="shared" si="17"/>
        <v>0</v>
      </c>
      <c r="BC27" s="101">
        <f t="shared" si="18"/>
        <v>0</v>
      </c>
      <c r="BD27" s="101">
        <f t="shared" si="19"/>
        <v>0</v>
      </c>
      <c r="BE27" s="101">
        <f t="shared" si="20"/>
        <v>0</v>
      </c>
      <c r="BF27" s="101">
        <f t="shared" si="21"/>
        <v>0</v>
      </c>
      <c r="BG27" s="101">
        <f t="shared" si="22"/>
        <v>0</v>
      </c>
      <c r="BH27" s="101">
        <f t="shared" si="23"/>
        <v>0</v>
      </c>
      <c r="BI27" s="101">
        <f t="shared" si="24"/>
        <v>0</v>
      </c>
      <c r="BJ27" s="101">
        <f t="shared" si="25"/>
        <v>0</v>
      </c>
      <c r="BK27" s="81">
        <f t="shared" si="26"/>
      </c>
      <c r="BL27" s="80">
        <f t="shared" si="27"/>
      </c>
    </row>
    <row r="28" spans="2:64" ht="11.25" customHeight="1" hidden="1" thickBot="1">
      <c r="B28" s="130"/>
      <c r="C28" s="132"/>
      <c r="D28" s="188"/>
      <c r="E28" s="188"/>
      <c r="F28" s="132"/>
      <c r="G28" s="188"/>
      <c r="H28" s="188"/>
      <c r="I28" s="188"/>
      <c r="J28" s="132"/>
      <c r="K28" s="130"/>
      <c r="L28" s="211"/>
      <c r="M28" s="114"/>
      <c r="N28" s="8">
        <v>4</v>
      </c>
      <c r="O28" s="88"/>
      <c r="P28" s="26"/>
      <c r="Q28" s="120">
        <f t="shared" si="28"/>
      </c>
      <c r="R28" s="6"/>
      <c r="S28" s="114"/>
      <c r="T28" s="8">
        <v>4</v>
      </c>
      <c r="U28" s="88"/>
      <c r="V28" s="6"/>
      <c r="W28" s="120">
        <f t="shared" si="29"/>
      </c>
      <c r="X28" s="6"/>
      <c r="Y28" s="219"/>
      <c r="Z28" s="140"/>
      <c r="AA28" s="176"/>
      <c r="AB28" s="177"/>
      <c r="AC28" s="177"/>
      <c r="AD28" s="178"/>
      <c r="AE28" s="168"/>
      <c r="AH28" s="102">
        <f t="shared" si="30"/>
        <v>0</v>
      </c>
      <c r="AI28" s="103">
        <f t="shared" si="0"/>
        <v>0</v>
      </c>
      <c r="AJ28" s="103">
        <f t="shared" si="1"/>
        <v>0</v>
      </c>
      <c r="AK28" s="103">
        <f t="shared" si="2"/>
        <v>0</v>
      </c>
      <c r="AL28" s="103">
        <f t="shared" si="3"/>
        <v>0</v>
      </c>
      <c r="AM28" s="103">
        <f t="shared" si="4"/>
        <v>0</v>
      </c>
      <c r="AN28" s="103">
        <f t="shared" si="5"/>
        <v>0</v>
      </c>
      <c r="AO28" s="103">
        <f t="shared" si="6"/>
        <v>0</v>
      </c>
      <c r="AP28" s="103">
        <f t="shared" si="7"/>
        <v>0</v>
      </c>
      <c r="AQ28" s="103">
        <f t="shared" si="8"/>
        <v>0</v>
      </c>
      <c r="AR28" s="103">
        <f t="shared" si="9"/>
        <v>0</v>
      </c>
      <c r="AS28" s="103">
        <f t="shared" si="10"/>
        <v>0</v>
      </c>
      <c r="AT28" s="103">
        <f t="shared" si="11"/>
        <v>0</v>
      </c>
      <c r="AU28" s="103">
        <f t="shared" si="12"/>
        <v>0</v>
      </c>
      <c r="AW28" s="102">
        <f t="shared" si="31"/>
        <v>0</v>
      </c>
      <c r="AX28" s="103">
        <f t="shared" si="13"/>
        <v>0</v>
      </c>
      <c r="AY28" s="103">
        <f t="shared" si="14"/>
        <v>0</v>
      </c>
      <c r="AZ28" s="103">
        <f t="shared" si="15"/>
        <v>0</v>
      </c>
      <c r="BA28" s="103">
        <f t="shared" si="16"/>
        <v>0</v>
      </c>
      <c r="BB28" s="103">
        <f t="shared" si="17"/>
        <v>0</v>
      </c>
      <c r="BC28" s="103">
        <f t="shared" si="18"/>
        <v>0</v>
      </c>
      <c r="BD28" s="103">
        <f t="shared" si="19"/>
        <v>0</v>
      </c>
      <c r="BE28" s="103">
        <f t="shared" si="20"/>
        <v>0</v>
      </c>
      <c r="BF28" s="103">
        <f t="shared" si="21"/>
        <v>0</v>
      </c>
      <c r="BG28" s="103">
        <f t="shared" si="22"/>
        <v>0</v>
      </c>
      <c r="BH28" s="103">
        <f t="shared" si="23"/>
        <v>0</v>
      </c>
      <c r="BI28" s="103">
        <f t="shared" si="24"/>
        <v>0</v>
      </c>
      <c r="BJ28" s="103">
        <f t="shared" si="25"/>
        <v>0</v>
      </c>
      <c r="BK28" s="81">
        <f t="shared" si="26"/>
      </c>
      <c r="BL28" s="80">
        <f t="shared" si="27"/>
      </c>
    </row>
    <row r="29" spans="2:31" ht="5.25" customHeight="1" thickTop="1"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10" ht="11.25" customHeight="1" hidden="1">
      <c r="B30" s="32"/>
      <c r="H30" s="80">
        <v>7</v>
      </c>
      <c r="I30" s="80">
        <v>11</v>
      </c>
      <c r="J30" s="79">
        <f>DATE($Q$2-1,I30,H30)</f>
        <v>41950</v>
      </c>
    </row>
    <row r="31" spans="2:25" ht="11.25" customHeight="1" hidden="1">
      <c r="B31" s="32"/>
      <c r="H31" s="80">
        <v>25</v>
      </c>
      <c r="I31" s="80">
        <v>12</v>
      </c>
      <c r="J31" s="79">
        <f>DATE($Q$2-1,I31,H31)</f>
        <v>41998</v>
      </c>
      <c r="X31" s="59" t="s">
        <v>42</v>
      </c>
      <c r="Y31" s="1">
        <v>1</v>
      </c>
    </row>
    <row r="32" spans="8:25" ht="11.25" customHeight="1" hidden="1">
      <c r="H32" s="80">
        <v>1</v>
      </c>
      <c r="I32" s="80">
        <v>1</v>
      </c>
      <c r="J32" s="78">
        <f>DATE($Q$2,I32,H32)</f>
        <v>42005</v>
      </c>
      <c r="K32" s="83"/>
      <c r="O32" s="59">
        <v>2014</v>
      </c>
      <c r="P32" s="81">
        <v>29</v>
      </c>
      <c r="Q32" s="81">
        <v>4</v>
      </c>
      <c r="R32" s="84"/>
      <c r="S32" s="84"/>
      <c r="U32" s="59">
        <v>2014</v>
      </c>
      <c r="X32" s="59" t="s">
        <v>43</v>
      </c>
      <c r="Y32" s="1">
        <v>2</v>
      </c>
    </row>
    <row r="33" spans="8:25" ht="11.25" customHeight="1" hidden="1">
      <c r="H33" s="80">
        <v>7</v>
      </c>
      <c r="I33" s="80">
        <v>1</v>
      </c>
      <c r="J33" s="78">
        <f aca="true" t="shared" si="32" ref="J33:J40">DATE($Q$2,I33,H33)</f>
        <v>42011</v>
      </c>
      <c r="K33" s="83"/>
      <c r="O33" s="59">
        <v>2015</v>
      </c>
      <c r="P33" s="81">
        <v>21</v>
      </c>
      <c r="Q33" s="81">
        <v>4</v>
      </c>
      <c r="R33" s="84"/>
      <c r="S33" s="84"/>
      <c r="U33" s="59">
        <v>2015</v>
      </c>
      <c r="X33" s="59" t="s">
        <v>44</v>
      </c>
      <c r="Y33" s="1">
        <v>3</v>
      </c>
    </row>
    <row r="34" spans="8:25" ht="11.25" customHeight="1" hidden="1">
      <c r="H34" s="80">
        <v>8</v>
      </c>
      <c r="I34" s="80">
        <v>3</v>
      </c>
      <c r="J34" s="78">
        <f t="shared" si="32"/>
        <v>42071</v>
      </c>
      <c r="K34" s="83"/>
      <c r="O34" s="59">
        <v>2016</v>
      </c>
      <c r="P34" s="81">
        <v>10</v>
      </c>
      <c r="Q34" s="81">
        <v>5</v>
      </c>
      <c r="R34" s="84"/>
      <c r="S34" s="84"/>
      <c r="U34" s="59">
        <v>2016</v>
      </c>
      <c r="X34" s="59" t="s">
        <v>45</v>
      </c>
      <c r="Y34" s="1">
        <v>4</v>
      </c>
    </row>
    <row r="35" spans="8:25" ht="11.25" customHeight="1" hidden="1">
      <c r="H35" s="80">
        <v>1</v>
      </c>
      <c r="I35" s="80">
        <v>5</v>
      </c>
      <c r="J35" s="78">
        <f t="shared" si="32"/>
        <v>42125</v>
      </c>
      <c r="K35" s="83"/>
      <c r="O35" s="59">
        <v>2017</v>
      </c>
      <c r="P35" s="81">
        <v>25</v>
      </c>
      <c r="Q35" s="81">
        <v>4</v>
      </c>
      <c r="R35" s="84"/>
      <c r="S35" s="84"/>
      <c r="U35" s="59">
        <v>2017</v>
      </c>
      <c r="X35" s="59" t="s">
        <v>46</v>
      </c>
      <c r="Y35" s="1">
        <v>5</v>
      </c>
    </row>
    <row r="36" spans="8:25" ht="11.25" customHeight="1" hidden="1">
      <c r="H36" s="80">
        <v>9</v>
      </c>
      <c r="I36" s="80">
        <v>5</v>
      </c>
      <c r="J36" s="78">
        <f t="shared" si="32"/>
        <v>42133</v>
      </c>
      <c r="K36" s="83"/>
      <c r="O36" s="59">
        <v>2018</v>
      </c>
      <c r="P36" s="81">
        <v>17</v>
      </c>
      <c r="Q36" s="81">
        <v>4</v>
      </c>
      <c r="R36" s="84"/>
      <c r="S36" s="84"/>
      <c r="U36" s="59">
        <v>2018</v>
      </c>
      <c r="X36" s="59" t="s">
        <v>47</v>
      </c>
      <c r="Y36" s="1">
        <v>6</v>
      </c>
    </row>
    <row r="37" spans="8:25" ht="11.25" customHeight="1" hidden="1">
      <c r="H37" s="80">
        <v>3</v>
      </c>
      <c r="I37" s="80">
        <v>7</v>
      </c>
      <c r="J37" s="78">
        <f t="shared" si="32"/>
        <v>42188</v>
      </c>
      <c r="K37" s="83"/>
      <c r="O37" s="59">
        <v>2019</v>
      </c>
      <c r="P37" s="81">
        <v>7</v>
      </c>
      <c r="Q37" s="81">
        <v>5</v>
      </c>
      <c r="R37" s="84"/>
      <c r="S37" s="84"/>
      <c r="U37" s="59">
        <v>2019</v>
      </c>
      <c r="X37" s="59" t="s">
        <v>48</v>
      </c>
      <c r="Y37" s="1">
        <v>7</v>
      </c>
    </row>
    <row r="38" spans="8:25" ht="11.25" customHeight="1" hidden="1">
      <c r="H38" s="80">
        <v>7</v>
      </c>
      <c r="I38" s="80">
        <v>11</v>
      </c>
      <c r="J38" s="78">
        <f t="shared" si="32"/>
        <v>42315</v>
      </c>
      <c r="K38" s="83"/>
      <c r="O38" s="59">
        <v>2020</v>
      </c>
      <c r="P38" s="81">
        <v>28</v>
      </c>
      <c r="Q38" s="81">
        <v>4</v>
      </c>
      <c r="R38" s="84"/>
      <c r="S38" s="84"/>
      <c r="U38" s="59">
        <v>2020</v>
      </c>
      <c r="X38" s="59" t="s">
        <v>49</v>
      </c>
      <c r="Y38" s="1">
        <v>8</v>
      </c>
    </row>
    <row r="39" spans="8:25" ht="11.25" customHeight="1" hidden="1">
      <c r="H39" s="80">
        <v>25</v>
      </c>
      <c r="I39" s="80">
        <v>12</v>
      </c>
      <c r="J39" s="78">
        <f t="shared" si="32"/>
        <v>42363</v>
      </c>
      <c r="K39" s="83"/>
      <c r="X39" s="59" t="s">
        <v>50</v>
      </c>
      <c r="Y39" s="1">
        <v>9</v>
      </c>
    </row>
    <row r="40" spans="8:25" ht="11.25" customHeight="1" hidden="1">
      <c r="H40" s="80">
        <f>VLOOKUP($Q$2,$O$32:$Q$38,2,0)</f>
        <v>21</v>
      </c>
      <c r="I40" s="80">
        <f>VLOOKUP($Q$2,$O$32:$Q$38,3,0)</f>
        <v>4</v>
      </c>
      <c r="J40" s="78">
        <f t="shared" si="32"/>
        <v>42115</v>
      </c>
      <c r="K40" s="83"/>
      <c r="X40" s="59" t="s">
        <v>51</v>
      </c>
      <c r="Y40" s="1">
        <v>10</v>
      </c>
    </row>
    <row r="41" spans="8:25" ht="11.25" customHeight="1" hidden="1">
      <c r="H41" s="80">
        <v>1</v>
      </c>
      <c r="I41" s="80">
        <v>1</v>
      </c>
      <c r="J41" s="79">
        <f>DATE($Q$2+1,I41,H41)</f>
        <v>42370</v>
      </c>
      <c r="X41" s="59" t="s">
        <v>52</v>
      </c>
      <c r="Y41" s="1">
        <v>11</v>
      </c>
    </row>
    <row r="42" spans="8:25" ht="11.25" customHeight="1" hidden="1">
      <c r="H42" s="80">
        <v>7</v>
      </c>
      <c r="I42" s="80">
        <v>1</v>
      </c>
      <c r="J42" s="79">
        <f>DATE($Q$2+1,I42,H42)</f>
        <v>42376</v>
      </c>
      <c r="X42" s="59" t="s">
        <v>53</v>
      </c>
      <c r="Y42" s="1">
        <v>12</v>
      </c>
    </row>
  </sheetData>
  <sheetProtection sheet="1" objects="1" formatCells="0" formatColumns="0" formatRows="0" insertColumns="0" insertRows="0" insertHyperlinks="0" deleteColumns="0" deleteRows="0" sort="0" autoFilter="0" pivotTables="0"/>
  <mergeCells count="78">
    <mergeCell ref="Y25:Y28"/>
    <mergeCell ref="Y13:Y16"/>
    <mergeCell ref="Y17:Y20"/>
    <mergeCell ref="B21:B24"/>
    <mergeCell ref="C21:E24"/>
    <mergeCell ref="F21:I24"/>
    <mergeCell ref="J21:J24"/>
    <mergeCell ref="K21:K24"/>
    <mergeCell ref="L21:L24"/>
    <mergeCell ref="Y21:Y24"/>
    <mergeCell ref="C17:E20"/>
    <mergeCell ref="F17:I20"/>
    <mergeCell ref="J17:J20"/>
    <mergeCell ref="K17:K20"/>
    <mergeCell ref="C13:E16"/>
    <mergeCell ref="F13:I16"/>
    <mergeCell ref="L9:L12"/>
    <mergeCell ref="Y9:Y12"/>
    <mergeCell ref="J13:J16"/>
    <mergeCell ref="K13:K16"/>
    <mergeCell ref="L13:L16"/>
    <mergeCell ref="F8:I8"/>
    <mergeCell ref="F4:I7"/>
    <mergeCell ref="K4:K7"/>
    <mergeCell ref="AE17:AE20"/>
    <mergeCell ref="AA9:AD12"/>
    <mergeCell ref="AA13:AD16"/>
    <mergeCell ref="AE9:AE12"/>
    <mergeCell ref="AE13:AE16"/>
    <mergeCell ref="L17:L20"/>
    <mergeCell ref="Z17:Z20"/>
    <mergeCell ref="N4:N7"/>
    <mergeCell ref="L4:L7"/>
    <mergeCell ref="P4:R4"/>
    <mergeCell ref="R5:R6"/>
    <mergeCell ref="P5:Q5"/>
    <mergeCell ref="M4:M7"/>
    <mergeCell ref="C25:E28"/>
    <mergeCell ref="F25:I28"/>
    <mergeCell ref="Q2:R2"/>
    <mergeCell ref="C4:E7"/>
    <mergeCell ref="C8:E8"/>
    <mergeCell ref="C9:E12"/>
    <mergeCell ref="F9:I12"/>
    <mergeCell ref="J9:J12"/>
    <mergeCell ref="K9:K12"/>
    <mergeCell ref="L25:L28"/>
    <mergeCell ref="B25:B28"/>
    <mergeCell ref="B4:B7"/>
    <mergeCell ref="B9:B12"/>
    <mergeCell ref="B13:B16"/>
    <mergeCell ref="B17:B20"/>
    <mergeCell ref="Z25:Z28"/>
    <mergeCell ref="J4:J7"/>
    <mergeCell ref="P6:Q6"/>
    <mergeCell ref="O4:O7"/>
    <mergeCell ref="T5:T7"/>
    <mergeCell ref="U5:U7"/>
    <mergeCell ref="Z21:Z24"/>
    <mergeCell ref="J25:J28"/>
    <mergeCell ref="K25:K28"/>
    <mergeCell ref="Y5:Y7"/>
    <mergeCell ref="AA25:AD28"/>
    <mergeCell ref="AE25:AE28"/>
    <mergeCell ref="V6:W6"/>
    <mergeCell ref="AA5:AD7"/>
    <mergeCell ref="AA8:AD8"/>
    <mergeCell ref="Z5:Z7"/>
    <mergeCell ref="Z9:Z12"/>
    <mergeCell ref="Z13:Z16"/>
    <mergeCell ref="AE4:AE7"/>
    <mergeCell ref="AA21:AD24"/>
    <mergeCell ref="S5:S7"/>
    <mergeCell ref="S4:Y4"/>
    <mergeCell ref="AE21:AE24"/>
    <mergeCell ref="V5:W5"/>
    <mergeCell ref="X5:X6"/>
    <mergeCell ref="AA17:AD20"/>
  </mergeCells>
  <dataValidations count="1">
    <dataValidation type="list" allowBlank="1" showInputMessage="1" showErrorMessage="1" sqref="X9:X28 R9:R28">
      <formula1>$X$31:$X$42</formula1>
    </dataValidation>
  </dataValidations>
  <printOptions/>
  <pageMargins left="0.1968503937007874" right="0.1968503937007874" top="0.3937007874015748" bottom="0.1968503937007874" header="0.1968503937007874" footer="0.5118110236220472"/>
  <pageSetup blackAndWhite="1" fitToHeight="0" fitToWidth="1" horizontalDpi="600" verticalDpi="600" orientation="landscape" paperSize="9" scale="65" r:id="rId4"/>
  <headerFooter alignWithMargins="0">
    <oddHeader>&amp;R&amp;7Подготовлено с использованием системы "КонсультантПлюс"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51"/>
    <outlinePr summaryBelow="0" summaryRight="0"/>
    <pageSetUpPr fitToPage="1"/>
  </sheetPr>
  <dimension ref="B2:CY44"/>
  <sheetViews>
    <sheetView workbookViewId="0" topLeftCell="A1">
      <selection activeCell="C29" sqref="C29:E32"/>
    </sheetView>
  </sheetViews>
  <sheetFormatPr defaultColWidth="9.00390625" defaultRowHeight="11.25" customHeight="1" outlineLevelRow="1"/>
  <cols>
    <col min="1" max="1" width="1.12109375" style="33" customWidth="1"/>
    <col min="2" max="2" width="4.50390625" style="33" customWidth="1"/>
    <col min="3" max="3" width="3.125" style="33" customWidth="1"/>
    <col min="4" max="4" width="5.875" style="33" customWidth="1"/>
    <col min="5" max="5" width="2.625" style="33" customWidth="1"/>
    <col min="6" max="6" width="7.875" style="33" customWidth="1"/>
    <col min="7" max="7" width="1.00390625" style="33" customWidth="1"/>
    <col min="8" max="8" width="4.625" style="33" customWidth="1"/>
    <col min="9" max="9" width="19.875" style="33" customWidth="1"/>
    <col min="10" max="10" width="15.00390625" style="33" customWidth="1"/>
    <col min="11" max="11" width="9.50390625" style="33" customWidth="1"/>
    <col min="12" max="12" width="16.00390625" style="33" customWidth="1"/>
    <col min="13" max="24" width="3.875" style="33" customWidth="1"/>
    <col min="25" max="25" width="14.00390625" style="33" customWidth="1"/>
    <col min="26" max="26" width="2.00390625" style="33" customWidth="1"/>
    <col min="27" max="27" width="13.00390625" style="33" customWidth="1"/>
    <col min="28" max="28" width="12.50390625" style="33" customWidth="1"/>
    <col min="29" max="16384" width="1.00390625" style="33" customWidth="1"/>
  </cols>
  <sheetData>
    <row r="1" ht="4.5" customHeight="1"/>
    <row r="2" spans="2:28" ht="20.25" customHeight="1">
      <c r="B2" s="34"/>
      <c r="C2" s="272"/>
      <c r="D2" s="272"/>
      <c r="E2" s="272"/>
      <c r="F2" s="272"/>
      <c r="G2" s="272"/>
      <c r="H2" s="272"/>
      <c r="I2" s="272"/>
      <c r="J2" s="272"/>
      <c r="K2" s="35"/>
      <c r="L2" s="34"/>
      <c r="M2" s="34"/>
      <c r="N2" s="34"/>
      <c r="O2" s="34"/>
      <c r="P2" s="34"/>
      <c r="Q2" s="34"/>
      <c r="R2" s="34"/>
      <c r="S2" s="34"/>
      <c r="T2" s="34"/>
      <c r="U2" s="295" t="s">
        <v>0</v>
      </c>
      <c r="V2" s="295"/>
      <c r="W2" s="295"/>
      <c r="X2" s="295"/>
      <c r="Y2" s="295"/>
      <c r="Z2" s="295"/>
      <c r="AA2" s="295"/>
      <c r="AB2" s="37"/>
    </row>
    <row r="3" spans="2:28" ht="15" customHeight="1">
      <c r="B3" s="34"/>
      <c r="C3" s="273" t="s">
        <v>4</v>
      </c>
      <c r="D3" s="273"/>
      <c r="E3" s="273"/>
      <c r="F3" s="273"/>
      <c r="G3" s="273"/>
      <c r="H3" s="273"/>
      <c r="I3" s="273"/>
      <c r="J3" s="273"/>
      <c r="K3" s="38"/>
      <c r="L3" s="34"/>
      <c r="M3" s="34"/>
      <c r="N3" s="34"/>
      <c r="O3" s="34"/>
      <c r="P3" s="34"/>
      <c r="Q3" s="34"/>
      <c r="R3" s="34"/>
      <c r="S3" s="34"/>
      <c r="T3" s="34"/>
      <c r="U3" s="296"/>
      <c r="V3" s="296"/>
      <c r="W3" s="296"/>
      <c r="X3" s="296"/>
      <c r="Y3" s="296"/>
      <c r="Z3" s="296"/>
      <c r="AA3" s="296"/>
      <c r="AB3" s="40"/>
    </row>
    <row r="4" spans="2:28" ht="8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00" t="s">
        <v>1</v>
      </c>
      <c r="V4" s="300"/>
      <c r="W4" s="300"/>
      <c r="X4" s="300"/>
      <c r="Y4" s="300"/>
      <c r="Z4" s="300"/>
      <c r="AA4" s="300"/>
      <c r="AB4" s="36"/>
    </row>
    <row r="5" spans="2:28" ht="15" customHeight="1">
      <c r="B5" s="34"/>
      <c r="C5" s="275" t="s">
        <v>18</v>
      </c>
      <c r="D5" s="275"/>
      <c r="E5" s="275"/>
      <c r="F5" s="275"/>
      <c r="G5" s="275"/>
      <c r="H5" s="275"/>
      <c r="I5" s="275"/>
      <c r="J5" s="275"/>
      <c r="K5" s="42"/>
      <c r="L5" s="34"/>
      <c r="M5" s="34"/>
      <c r="N5" s="34"/>
      <c r="O5" s="34"/>
      <c r="P5" s="34"/>
      <c r="Q5" s="34"/>
      <c r="R5" s="34"/>
      <c r="S5" s="34"/>
      <c r="T5" s="34"/>
      <c r="U5" s="300"/>
      <c r="V5" s="300"/>
      <c r="W5" s="300"/>
      <c r="X5" s="300"/>
      <c r="Y5" s="300"/>
      <c r="Z5" s="300"/>
      <c r="AA5" s="300"/>
      <c r="AB5" s="43"/>
    </row>
    <row r="6" spans="2:28" ht="15" customHeight="1">
      <c r="B6" s="34"/>
      <c r="C6" s="274"/>
      <c r="D6" s="274"/>
      <c r="E6" s="274"/>
      <c r="F6" s="274"/>
      <c r="G6" s="274"/>
      <c r="H6" s="44" t="s">
        <v>5</v>
      </c>
      <c r="I6" s="108"/>
      <c r="J6" s="64"/>
      <c r="K6" s="45"/>
      <c r="L6" s="34"/>
      <c r="M6" s="34"/>
      <c r="N6" s="34"/>
      <c r="O6" s="34"/>
      <c r="P6" s="34"/>
      <c r="Q6" s="34"/>
      <c r="R6" s="34"/>
      <c r="S6" s="34"/>
      <c r="T6" s="34"/>
      <c r="U6" s="296"/>
      <c r="V6" s="296"/>
      <c r="W6" s="296"/>
      <c r="X6" s="39"/>
      <c r="Y6" s="280"/>
      <c r="Z6" s="280"/>
      <c r="AA6" s="280"/>
      <c r="AB6" s="41"/>
    </row>
    <row r="7" spans="2:28" ht="15" customHeight="1">
      <c r="B7" s="34"/>
      <c r="C7" s="260"/>
      <c r="D7" s="260"/>
      <c r="E7" s="260"/>
      <c r="F7" s="260"/>
      <c r="G7" s="260"/>
      <c r="H7" s="260"/>
      <c r="I7" s="64"/>
      <c r="J7" s="64"/>
      <c r="K7" s="35"/>
      <c r="L7" s="34"/>
      <c r="M7" s="34"/>
      <c r="N7" s="34"/>
      <c r="O7" s="34"/>
      <c r="P7" s="34"/>
      <c r="Q7" s="34"/>
      <c r="R7" s="34"/>
      <c r="S7" s="34"/>
      <c r="T7" s="34"/>
      <c r="U7" s="261" t="s">
        <v>2</v>
      </c>
      <c r="V7" s="261"/>
      <c r="W7" s="261"/>
      <c r="X7" s="46"/>
      <c r="Y7" s="261" t="s">
        <v>3</v>
      </c>
      <c r="Z7" s="261"/>
      <c r="AA7" s="261"/>
      <c r="AB7" s="41"/>
    </row>
    <row r="8" spans="2:28" ht="15" customHeight="1">
      <c r="B8" s="34"/>
      <c r="C8" s="261" t="s">
        <v>6</v>
      </c>
      <c r="D8" s="261"/>
      <c r="E8" s="261"/>
      <c r="F8" s="261"/>
      <c r="G8" s="261"/>
      <c r="H8" s="261"/>
      <c r="I8" s="56"/>
      <c r="J8" s="56"/>
      <c r="K8" s="38"/>
      <c r="L8" s="34"/>
      <c r="M8" s="34"/>
      <c r="N8" s="34"/>
      <c r="O8" s="34"/>
      <c r="P8" s="34"/>
      <c r="Q8" s="34"/>
      <c r="R8" s="34"/>
      <c r="S8" s="34"/>
      <c r="T8" s="34"/>
      <c r="U8" s="296"/>
      <c r="V8" s="296"/>
      <c r="W8" s="296"/>
      <c r="X8" s="34"/>
      <c r="Y8" s="34"/>
      <c r="Z8" s="34"/>
      <c r="AA8" s="34"/>
      <c r="AB8" s="43"/>
    </row>
    <row r="9" spans="2:28" ht="15" customHeight="1">
      <c r="B9" s="34"/>
      <c r="C9" s="34" t="s">
        <v>7</v>
      </c>
      <c r="D9" s="122">
        <f>'Исходные данные'!Q2</f>
        <v>2015</v>
      </c>
      <c r="E9" s="262" t="s">
        <v>8</v>
      </c>
      <c r="F9" s="262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97" t="s">
        <v>39</v>
      </c>
      <c r="V9" s="297"/>
      <c r="W9" s="297"/>
      <c r="X9" s="34"/>
      <c r="Y9" s="34"/>
      <c r="Z9" s="34"/>
      <c r="AA9" s="34"/>
      <c r="AB9" s="46"/>
    </row>
    <row r="10" spans="2:28" ht="11.2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47"/>
      <c r="X10" s="34"/>
      <c r="Y10" s="34"/>
      <c r="Z10" s="43"/>
      <c r="AA10" s="43"/>
      <c r="AB10" s="43"/>
    </row>
    <row r="11" spans="2:28" ht="11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2:28" ht="15" customHeight="1">
      <c r="B12" s="281" t="s">
        <v>27</v>
      </c>
      <c r="C12" s="263" t="s">
        <v>11</v>
      </c>
      <c r="D12" s="285"/>
      <c r="E12" s="285"/>
      <c r="F12" s="271" t="s">
        <v>9</v>
      </c>
      <c r="G12" s="271"/>
      <c r="H12" s="271"/>
      <c r="I12" s="271"/>
      <c r="J12" s="263" t="s">
        <v>10</v>
      </c>
      <c r="K12" s="264"/>
      <c r="L12" s="281" t="s">
        <v>62</v>
      </c>
      <c r="M12" s="271" t="s">
        <v>20</v>
      </c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6" t="s">
        <v>38</v>
      </c>
      <c r="Z12" s="281" t="s">
        <v>19</v>
      </c>
      <c r="AA12" s="292"/>
      <c r="AB12" s="271" t="s">
        <v>12</v>
      </c>
    </row>
    <row r="13" spans="2:28" ht="15" customHeight="1">
      <c r="B13" s="282"/>
      <c r="C13" s="265"/>
      <c r="D13" s="286"/>
      <c r="E13" s="286"/>
      <c r="F13" s="271"/>
      <c r="G13" s="271"/>
      <c r="H13" s="271"/>
      <c r="I13" s="271"/>
      <c r="J13" s="265"/>
      <c r="K13" s="266"/>
      <c r="L13" s="282"/>
      <c r="M13" s="271" t="s">
        <v>21</v>
      </c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7"/>
      <c r="Z13" s="282"/>
      <c r="AA13" s="293"/>
      <c r="AB13" s="271"/>
    </row>
    <row r="14" spans="2:28" ht="15" customHeight="1">
      <c r="B14" s="282"/>
      <c r="C14" s="265"/>
      <c r="D14" s="286"/>
      <c r="E14" s="286"/>
      <c r="F14" s="271"/>
      <c r="G14" s="271"/>
      <c r="H14" s="271"/>
      <c r="I14" s="271"/>
      <c r="J14" s="265"/>
      <c r="K14" s="266"/>
      <c r="L14" s="282"/>
      <c r="M14" s="269" t="s">
        <v>22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77"/>
      <c r="Z14" s="282"/>
      <c r="AA14" s="293"/>
      <c r="AB14" s="271"/>
    </row>
    <row r="15" spans="2:28" ht="15" customHeight="1">
      <c r="B15" s="283"/>
      <c r="C15" s="267"/>
      <c r="D15" s="287"/>
      <c r="E15" s="287"/>
      <c r="F15" s="271"/>
      <c r="G15" s="271"/>
      <c r="H15" s="271"/>
      <c r="I15" s="271"/>
      <c r="J15" s="267"/>
      <c r="K15" s="268"/>
      <c r="L15" s="283"/>
      <c r="M15" s="49">
        <v>1</v>
      </c>
      <c r="N15" s="49">
        <v>2</v>
      </c>
      <c r="O15" s="49">
        <v>3</v>
      </c>
      <c r="P15" s="49">
        <v>4</v>
      </c>
      <c r="Q15" s="49">
        <v>5</v>
      </c>
      <c r="R15" s="49">
        <v>6</v>
      </c>
      <c r="S15" s="49">
        <v>7</v>
      </c>
      <c r="T15" s="49">
        <v>8</v>
      </c>
      <c r="U15" s="49">
        <v>9</v>
      </c>
      <c r="V15" s="50">
        <v>10</v>
      </c>
      <c r="W15" s="50">
        <v>11</v>
      </c>
      <c r="X15" s="50">
        <v>12</v>
      </c>
      <c r="Y15" s="278"/>
      <c r="Z15" s="283"/>
      <c r="AA15" s="294"/>
      <c r="AB15" s="271"/>
    </row>
    <row r="16" spans="2:41" ht="11.25" customHeight="1">
      <c r="B16" s="51">
        <v>1</v>
      </c>
      <c r="C16" s="284">
        <v>2</v>
      </c>
      <c r="D16" s="284"/>
      <c r="E16" s="284"/>
      <c r="F16" s="271">
        <v>3</v>
      </c>
      <c r="G16" s="271"/>
      <c r="H16" s="271"/>
      <c r="I16" s="271"/>
      <c r="J16" s="269">
        <v>4</v>
      </c>
      <c r="K16" s="270"/>
      <c r="L16" s="51">
        <v>5</v>
      </c>
      <c r="M16" s="289">
        <v>6</v>
      </c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52">
        <v>7</v>
      </c>
      <c r="Z16" s="289">
        <v>8</v>
      </c>
      <c r="AA16" s="302"/>
      <c r="AB16" s="48">
        <v>9</v>
      </c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</row>
    <row r="17" spans="2:28" ht="7.5" customHeight="1">
      <c r="B17" s="235">
        <f>IF('Исходные данные'!B9="","",'Исходные данные'!B9)</f>
      </c>
      <c r="C17" s="238">
        <f>IF('Исходные данные'!K9="","",'Исходные данные'!K9)</f>
      </c>
      <c r="D17" s="239"/>
      <c r="E17" s="240"/>
      <c r="F17" s="251">
        <f>IF('Исходные данные'!C9="","",'Исходные данные'!C9)</f>
      </c>
      <c r="G17" s="252"/>
      <c r="H17" s="252"/>
      <c r="I17" s="253"/>
      <c r="J17" s="247">
        <f>IF('Исходные данные'!F9="","",'Исходные данные'!F9)</f>
      </c>
      <c r="K17" s="247"/>
      <c r="L17" s="248">
        <f>IF('Исходные данные'!J9="","",'Исходные данные'!J9)</f>
      </c>
      <c r="M17" s="232">
        <f>IF(OR('Исходные данные'!BK9=1,'Исходные данные'!BK10=1,'Исходные данные'!BK11=1,'Исходные данные'!BK12=1),"х","")</f>
      </c>
      <c r="N17" s="232">
        <f>IF(OR('Исходные данные'!BK9=2,'Исходные данные'!BK10=2,'Исходные данные'!BK11=2,'Исходные данные'!BK12=2),"х","")</f>
      </c>
      <c r="O17" s="232">
        <f>IF(OR('Исходные данные'!BK9=3,'Исходные данные'!BK10=3,'Исходные данные'!BK11=3,'Исходные данные'!BK12=3),"х","")</f>
      </c>
      <c r="P17" s="232">
        <f>IF(OR('Исходные данные'!BK9=4,'Исходные данные'!BK10=4,'Исходные данные'!BK11=4,'Исходные данные'!BK12=4),"х","")</f>
      </c>
      <c r="Q17" s="232">
        <f>IF(OR('Исходные данные'!BK9=5,'Исходные данные'!BK10=5,'Исходные данные'!BK11=5,'Исходные данные'!BK12=5),"х","")</f>
      </c>
      <c r="R17" s="232">
        <f>IF(OR('Исходные данные'!BK9=6,'Исходные данные'!BK10=6,'Исходные данные'!BK11=6,'Исходные данные'!BK12=6),"х","")</f>
      </c>
      <c r="S17" s="232">
        <f>IF(OR('Исходные данные'!BK9=7,'Исходные данные'!BK10=7,'Исходные данные'!BK11=7,'Исходные данные'!BK12=7),"х","")</f>
      </c>
      <c r="T17" s="232">
        <f>IF(OR('Исходные данные'!BK9=8,'Исходные данные'!BK10=8,'Исходные данные'!BK11=8,'Исходные данные'!BK12=8),"х","")</f>
      </c>
      <c r="U17" s="232">
        <f>IF(OR('Исходные данные'!BK9=9,'Исходные данные'!BK10=9,'Исходные данные'!BK11=9,'Исходные данные'!BK12=9),"х","")</f>
      </c>
      <c r="V17" s="232">
        <f>IF(OR('Исходные данные'!BK9=10,'Исходные данные'!BK10=10,'Исходные данные'!BK11=10,'Исходные данные'!BK12=10),"х","")</f>
      </c>
      <c r="W17" s="232">
        <f>IF(OR('Исходные данные'!BK9=11,'Исходные данные'!BK10=11,'Исходные данные'!BK11=11,'Исходные данные'!BK12=11),"х","")</f>
      </c>
      <c r="X17" s="232">
        <f>IF(OR('Исходные данные'!BK9=12,'Исходные данные'!BK10=12,'Исходные данные'!BK11=12,'Исходные данные'!BK12=12),"х","")</f>
      </c>
      <c r="Y17" s="223"/>
      <c r="Z17" s="226">
        <f>IF('Исходные данные'!AA9="","",'Исходные данные'!AA9)</f>
      </c>
      <c r="AA17" s="227"/>
      <c r="AB17" s="222">
        <f>IF('Исходные данные'!AE9="","",'Исходные данные'!AE9)</f>
      </c>
    </row>
    <row r="18" spans="2:28" ht="7.5" customHeight="1">
      <c r="B18" s="236"/>
      <c r="C18" s="241"/>
      <c r="D18" s="242"/>
      <c r="E18" s="243"/>
      <c r="F18" s="254"/>
      <c r="G18" s="255"/>
      <c r="H18" s="255"/>
      <c r="I18" s="256"/>
      <c r="J18" s="247"/>
      <c r="K18" s="247"/>
      <c r="L18" s="249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24"/>
      <c r="Z18" s="228"/>
      <c r="AA18" s="229"/>
      <c r="AB18" s="222"/>
    </row>
    <row r="19" spans="2:101" ht="7.5" customHeight="1">
      <c r="B19" s="236"/>
      <c r="C19" s="241"/>
      <c r="D19" s="242"/>
      <c r="E19" s="243"/>
      <c r="F19" s="254"/>
      <c r="G19" s="255"/>
      <c r="H19" s="255"/>
      <c r="I19" s="256"/>
      <c r="J19" s="247"/>
      <c r="K19" s="247"/>
      <c r="L19" s="249"/>
      <c r="M19" s="233">
        <f>IF(OR('Исходные данные'!BL9=1,'Исходные данные'!BL10=1,'Исходные данные'!BL11=1,'Исходные данные'!BL12=1),"х","")</f>
      </c>
      <c r="N19" s="233">
        <f>IF(OR('Исходные данные'!BL9=2,'Исходные данные'!BL10=2,'Исходные данные'!BL11=2,'Исходные данные'!BL12=2),"х","")</f>
      </c>
      <c r="O19" s="233">
        <f>IF(OR('Исходные данные'!BL9=3,'Исходные данные'!BL10=3,'Исходные данные'!BL11=3,'Исходные данные'!BL12=3),"х","")</f>
      </c>
      <c r="P19" s="233">
        <f>IF(OR('Исходные данные'!BL9=4,'Исходные данные'!BL10=4,'Исходные данные'!BL11=4,'Исходные данные'!BL12=4),"х","")</f>
      </c>
      <c r="Q19" s="233">
        <f>IF(OR('Исходные данные'!BL9=5,'Исходные данные'!BL10=5,'Исходные данные'!BL11=5,'Исходные данные'!BL12=5),"х","")</f>
      </c>
      <c r="R19" s="233">
        <f>IF(OR('Исходные данные'!BL9=6,'Исходные данные'!BL10=6,'Исходные данные'!BL11=6,'Исходные данные'!BL12=6),"х","")</f>
      </c>
      <c r="S19" s="233">
        <f>IF(OR('Исходные данные'!BL9=7,'Исходные данные'!BL10=7,'Исходные данные'!BL11=7,'Исходные данные'!BL12=7),"х","")</f>
      </c>
      <c r="T19" s="233">
        <f>IF(OR('Исходные данные'!BL9=8,'Исходные данные'!BL10=8,'Исходные данные'!BL11=8,'Исходные данные'!BL12=8),"х","")</f>
      </c>
      <c r="U19" s="233">
        <f>IF(OR('Исходные данные'!BL9=9,'Исходные данные'!BL10=9,'Исходные данные'!BL11=9,'Исходные данные'!BL12=9),"х","")</f>
      </c>
      <c r="V19" s="233">
        <f>IF(OR('Исходные данные'!BL9=10,'Исходные данные'!BL10=10,'Исходные данные'!BL11=10,'Исходные данные'!BL12=10),"х","")</f>
      </c>
      <c r="W19" s="233">
        <f>IF(OR('Исходные данные'!BL9=11,'Исходные данные'!BL10=11,'Исходные данные'!BL11=11,'Исходные данные'!BL12=11),"х","")</f>
      </c>
      <c r="X19" s="233">
        <f>IF(OR('Исходные данные'!BL9=12,'Исходные данные'!BL10=12,'Исходные данные'!BL11=12,'Исходные данные'!BL12=12),"х","")</f>
      </c>
      <c r="Y19" s="224"/>
      <c r="Z19" s="228"/>
      <c r="AA19" s="229"/>
      <c r="AB19" s="222"/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</row>
    <row r="20" spans="2:101" ht="7.5" customHeight="1">
      <c r="B20" s="237"/>
      <c r="C20" s="244"/>
      <c r="D20" s="245"/>
      <c r="E20" s="246"/>
      <c r="F20" s="257"/>
      <c r="G20" s="258"/>
      <c r="H20" s="258"/>
      <c r="I20" s="259"/>
      <c r="J20" s="247"/>
      <c r="K20" s="247"/>
      <c r="L20" s="250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25"/>
      <c r="Z20" s="230"/>
      <c r="AA20" s="231"/>
      <c r="AB20" s="222"/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</row>
    <row r="21" spans="2:101" ht="7.5" customHeight="1">
      <c r="B21" s="235">
        <f>IF('Исходные данные'!B13="","",'Исходные данные'!B13)</f>
      </c>
      <c r="C21" s="238">
        <f>IF('Исходные данные'!K13="","",'Исходные данные'!K13)</f>
      </c>
      <c r="D21" s="239"/>
      <c r="E21" s="240"/>
      <c r="F21" s="251">
        <f>IF('Исходные данные'!C13="","",'Исходные данные'!C13)</f>
      </c>
      <c r="G21" s="252"/>
      <c r="H21" s="252"/>
      <c r="I21" s="253"/>
      <c r="J21" s="247">
        <f>IF('Исходные данные'!F13="","",'Исходные данные'!F13)</f>
      </c>
      <c r="K21" s="247"/>
      <c r="L21" s="248">
        <f>IF('Исходные данные'!J13="","",'Исходные данные'!J13)</f>
      </c>
      <c r="M21" s="232">
        <f>IF(OR('Исходные данные'!BK13=1,'Исходные данные'!BK14=1,'Исходные данные'!BK15=1,'Исходные данные'!BK16=1),"х","")</f>
      </c>
      <c r="N21" s="232">
        <f>IF(OR('Исходные данные'!BK13=2,'Исходные данные'!BK14=2,'Исходные данные'!BK15=2,'Исходные данные'!BK16=2),"х","")</f>
      </c>
      <c r="O21" s="232">
        <f>IF(OR('Исходные данные'!BK13=3,'Исходные данные'!BK14=3,'Исходные данные'!BK15=3,'Исходные данные'!BK16=3),"х","")</f>
      </c>
      <c r="P21" s="232">
        <f>IF(OR('Исходные данные'!BK13=4,'Исходные данные'!BK14=4,'Исходные данные'!BK15=4,'Исходные данные'!BK16=4),"х","")</f>
      </c>
      <c r="Q21" s="232">
        <f>IF(OR('Исходные данные'!BK13=5,'Исходные данные'!BK14=5,'Исходные данные'!BK15=5,'Исходные данные'!BK16=5),"х","")</f>
      </c>
      <c r="R21" s="232">
        <f>IF(OR('Исходные данные'!BK13=6,'Исходные данные'!BK14=6,'Исходные данные'!BK15=6,'Исходные данные'!BK16=6),"х","")</f>
      </c>
      <c r="S21" s="232">
        <f>IF(OR('Исходные данные'!BK13=7,'Исходные данные'!BK14=7,'Исходные данные'!BK15=7,'Исходные данные'!BK16=7),"х","")</f>
      </c>
      <c r="T21" s="232">
        <f>IF(OR('Исходные данные'!BK13=8,'Исходные данные'!BK14=8,'Исходные данные'!BK15=8,'Исходные данные'!BK16=8),"х","")</f>
      </c>
      <c r="U21" s="232">
        <f>IF(OR('Исходные данные'!BK13=9,'Исходные данные'!BK14=9,'Исходные данные'!BK15=9,'Исходные данные'!BK16=9),"х","")</f>
      </c>
      <c r="V21" s="232">
        <f>IF(OR('Исходные данные'!BK13=10,'Исходные данные'!BK14=10,'Исходные данные'!BK15=10,'Исходные данные'!BK16=10),"х","")</f>
      </c>
      <c r="W21" s="232">
        <f>IF(OR('Исходные данные'!BK13=11,'Исходные данные'!BK14=11,'Исходные данные'!BK15=11,'Исходные данные'!BK16=11),"х","")</f>
      </c>
      <c r="X21" s="232">
        <f>IF(OR('Исходные данные'!BK13=12,'Исходные данные'!BK14=12,'Исходные данные'!BK15=12,'Исходные данные'!BK16=12),"х","")</f>
      </c>
      <c r="Y21" s="223"/>
      <c r="Z21" s="226">
        <f>IF('Исходные данные'!AA13="","",'Исходные данные'!AA13)</f>
      </c>
      <c r="AA21" s="227"/>
      <c r="AB21" s="222">
        <f>IF('Исходные данные'!AE13="","",'Исходные данные'!AE13)</f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</row>
    <row r="22" spans="2:28" ht="7.5" customHeight="1">
      <c r="B22" s="236"/>
      <c r="C22" s="241"/>
      <c r="D22" s="242"/>
      <c r="E22" s="243"/>
      <c r="F22" s="254"/>
      <c r="G22" s="255"/>
      <c r="H22" s="255"/>
      <c r="I22" s="256"/>
      <c r="J22" s="247"/>
      <c r="K22" s="247"/>
      <c r="L22" s="249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24"/>
      <c r="Z22" s="228"/>
      <c r="AA22" s="229"/>
      <c r="AB22" s="222"/>
    </row>
    <row r="23" spans="2:101" ht="7.5" customHeight="1">
      <c r="B23" s="236"/>
      <c r="C23" s="241"/>
      <c r="D23" s="242"/>
      <c r="E23" s="243"/>
      <c r="F23" s="254"/>
      <c r="G23" s="255"/>
      <c r="H23" s="255"/>
      <c r="I23" s="256"/>
      <c r="J23" s="247"/>
      <c r="K23" s="247"/>
      <c r="L23" s="249"/>
      <c r="M23" s="233">
        <f>IF(OR('Исходные данные'!BL13=1,'Исходные данные'!BL14=1,'Исходные данные'!BL15=1,'Исходные данные'!BL16=1),"х","")</f>
      </c>
      <c r="N23" s="233">
        <f>IF(OR('Исходные данные'!BL13=2,'Исходные данные'!BL14=2,'Исходные данные'!BL15=2,'Исходные данные'!BL16=2),"х","")</f>
      </c>
      <c r="O23" s="233">
        <f>IF(OR('Исходные данные'!BL13=3,'Исходные данные'!BL14=3,'Исходные данные'!BL15=3,'Исходные данные'!BL16=3),"х","")</f>
      </c>
      <c r="P23" s="233">
        <f>IF(OR('Исходные данные'!BL13=4,'Исходные данные'!BL14=4,'Исходные данные'!BL15=4,'Исходные данные'!BL16=4),"х","")</f>
      </c>
      <c r="Q23" s="233">
        <f>IF(OR('Исходные данные'!BL13=5,'Исходные данные'!BL14=5,'Исходные данные'!BL15=5,'Исходные данные'!BL16=5),"х","")</f>
      </c>
      <c r="R23" s="233">
        <f>IF(OR('Исходные данные'!BL13=6,'Исходные данные'!BL14=6,'Исходные данные'!BL15=6,'Исходные данные'!BL16=6),"х","")</f>
      </c>
      <c r="S23" s="233">
        <f>IF(OR('Исходные данные'!BL13=7,'Исходные данные'!BL14=7,'Исходные данные'!BL15=7,'Исходные данные'!BL16=7),"х","")</f>
      </c>
      <c r="T23" s="233">
        <f>IF(OR('Исходные данные'!BL13=8,'Исходные данные'!BL14=8,'Исходные данные'!BL15=8,'Исходные данные'!BL16=8),"х","")</f>
      </c>
      <c r="U23" s="233">
        <f>IF(OR('Исходные данные'!BL13=9,'Исходные данные'!BL14=9,'Исходные данные'!BL15=9,'Исходные данные'!BL16=9),"х","")</f>
      </c>
      <c r="V23" s="233">
        <f>IF(OR('Исходные данные'!BL13=10,'Исходные данные'!BL14=10,'Исходные данные'!BL15=10,'Исходные данные'!BL16=10),"х","")</f>
      </c>
      <c r="W23" s="233">
        <f>IF(OR('Исходные данные'!BL13=11,'Исходные данные'!BL14=11,'Исходные данные'!BL15=11,'Исходные данные'!BL16=11),"х","")</f>
      </c>
      <c r="X23" s="233">
        <f>IF(OR('Исходные данные'!BL13=12,'Исходные данные'!BL14=12,'Исходные данные'!BL15=12,'Исходные данные'!BL16=12),"х","")</f>
      </c>
      <c r="Y23" s="224"/>
      <c r="Z23" s="228"/>
      <c r="AA23" s="229"/>
      <c r="AB23" s="222"/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</row>
    <row r="24" spans="2:101" ht="7.5" customHeight="1">
      <c r="B24" s="237"/>
      <c r="C24" s="244"/>
      <c r="D24" s="245"/>
      <c r="E24" s="246"/>
      <c r="F24" s="257"/>
      <c r="G24" s="258"/>
      <c r="H24" s="258"/>
      <c r="I24" s="259"/>
      <c r="J24" s="247"/>
      <c r="K24" s="247"/>
      <c r="L24" s="250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25"/>
      <c r="Z24" s="230"/>
      <c r="AA24" s="231"/>
      <c r="AB24" s="222"/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</row>
    <row r="25" spans="2:102" ht="7.5" customHeight="1">
      <c r="B25" s="235">
        <f>IF('Исходные данные'!B17="","",'Исходные данные'!B17)</f>
      </c>
      <c r="C25" s="238">
        <f>IF('Исходные данные'!K17="","",'Исходные данные'!K17)</f>
      </c>
      <c r="D25" s="239"/>
      <c r="E25" s="240"/>
      <c r="F25" s="251">
        <f>IF('Исходные данные'!C17="","",'Исходные данные'!C17)</f>
      </c>
      <c r="G25" s="252"/>
      <c r="H25" s="252"/>
      <c r="I25" s="253"/>
      <c r="J25" s="247">
        <f>IF('Исходные данные'!F17="","",'Исходные данные'!F17)</f>
      </c>
      <c r="K25" s="247"/>
      <c r="L25" s="248">
        <f>IF('Исходные данные'!J17="","",'Исходные данные'!J17)</f>
      </c>
      <c r="M25" s="232">
        <f>IF(OR('Исходные данные'!BK17=1,'Исходные данные'!BK18=1,'Исходные данные'!BK19=1,'Исходные данные'!BK20=1),"х","")</f>
      </c>
      <c r="N25" s="232">
        <f>IF(OR('Исходные данные'!BK17=2,'Исходные данные'!BK18=2,'Исходные данные'!BK19=2,'Исходные данные'!BK20=2),"х","")</f>
      </c>
      <c r="O25" s="232">
        <f>IF(OR('Исходные данные'!BK17=3,'Исходные данные'!BK18=3,'Исходные данные'!BK19=3,'Исходные данные'!BK20=3),"х","")</f>
      </c>
      <c r="P25" s="232">
        <f>IF(OR('Исходные данные'!BK17=4,'Исходные данные'!BK18=4,'Исходные данные'!BK19=4,'Исходные данные'!BK20=4),"х","")</f>
      </c>
      <c r="Q25" s="232">
        <f>IF(OR('Исходные данные'!BK17=5,'Исходные данные'!BK18=5,'Исходные данные'!BK19=5,'Исходные данные'!BK20=5),"х","")</f>
      </c>
      <c r="R25" s="232">
        <f>IF(OR('Исходные данные'!BK17=6,'Исходные данные'!BK18=6,'Исходные данные'!BK19=6,'Исходные данные'!BK20=6),"х","")</f>
      </c>
      <c r="S25" s="232">
        <f>IF(OR('Исходные данные'!BK17=7,'Исходные данные'!BK18=7,'Исходные данные'!BK19=7,'Исходные данные'!BK20=7),"х","")</f>
      </c>
      <c r="T25" s="232">
        <f>IF(OR('Исходные данные'!BK17=8,'Исходные данные'!BK18=8,'Исходные данные'!BK19=8,'Исходные данные'!BK20=8),"х","")</f>
      </c>
      <c r="U25" s="232">
        <f>IF(OR('Исходные данные'!BK17=9,'Исходные данные'!BK18=9,'Исходные данные'!BK19=9,'Исходные данные'!BK20=9),"х","")</f>
      </c>
      <c r="V25" s="232">
        <f>IF(OR('Исходные данные'!BK17=10,'Исходные данные'!BK18=10,'Исходные данные'!BK19=10,'Исходные данные'!BK20=10),"х","")</f>
      </c>
      <c r="W25" s="232">
        <f>IF(OR('Исходные данные'!BK17=11,'Исходные данные'!BK18=11,'Исходные данные'!BK19=11,'Исходные данные'!BK20=11),"х","")</f>
      </c>
      <c r="X25" s="232">
        <f>IF(OR('Исходные данные'!BK17=12,'Исходные данные'!BK18=12,'Исходные данные'!BK19=12,'Исходные данные'!BK20=12),"х","")</f>
      </c>
      <c r="Y25" s="223"/>
      <c r="Z25" s="226">
        <f>IF('Исходные данные'!AA17="","",'Исходные данные'!AA17)</f>
      </c>
      <c r="AA25" s="227"/>
      <c r="AB25" s="222">
        <f>IF('Исходные данные'!AE17="","",'Исходные данные'!AE17)</f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</row>
    <row r="26" spans="2:28" ht="7.5" customHeight="1">
      <c r="B26" s="236"/>
      <c r="C26" s="241"/>
      <c r="D26" s="242"/>
      <c r="E26" s="243"/>
      <c r="F26" s="254"/>
      <c r="G26" s="255"/>
      <c r="H26" s="255"/>
      <c r="I26" s="256"/>
      <c r="J26" s="247"/>
      <c r="K26" s="247"/>
      <c r="L26" s="249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24"/>
      <c r="Z26" s="228"/>
      <c r="AA26" s="229"/>
      <c r="AB26" s="222"/>
    </row>
    <row r="27" spans="2:101" ht="7.5" customHeight="1">
      <c r="B27" s="236"/>
      <c r="C27" s="241"/>
      <c r="D27" s="242"/>
      <c r="E27" s="243"/>
      <c r="F27" s="254"/>
      <c r="G27" s="255"/>
      <c r="H27" s="255"/>
      <c r="I27" s="256"/>
      <c r="J27" s="247"/>
      <c r="K27" s="247"/>
      <c r="L27" s="249"/>
      <c r="M27" s="233">
        <f>IF(OR('Исходные данные'!BL17=1,'Исходные данные'!BL18=1,'Исходные данные'!BL19=1,'Исходные данные'!BL20=1),"х","")</f>
      </c>
      <c r="N27" s="233">
        <f>IF(OR('Исходные данные'!BL17=2,'Исходные данные'!BL18=2,'Исходные данные'!BL19=2,'Исходные данные'!BL20=2),"х","")</f>
      </c>
      <c r="O27" s="233">
        <f>IF(OR('Исходные данные'!BL17=3,'Исходные данные'!BL18=3,'Исходные данные'!BL19=3,'Исходные данные'!BL20=3),"х","")</f>
      </c>
      <c r="P27" s="233">
        <f>IF(OR('Исходные данные'!BL17=4,'Исходные данные'!BL18=4,'Исходные данные'!BL19=4,'Исходные данные'!BL20=4),"х","")</f>
      </c>
      <c r="Q27" s="233">
        <f>IF(OR('Исходные данные'!BL17=5,'Исходные данные'!BL18=5,'Исходные данные'!BL19=5,'Исходные данные'!BL20=5),"х","")</f>
      </c>
      <c r="R27" s="233">
        <f>IF(OR('Исходные данные'!BL17=6,'Исходные данные'!BL18=6,'Исходные данные'!BL19=6,'Исходные данные'!BL20=6),"х","")</f>
      </c>
      <c r="S27" s="233">
        <f>IF(OR('Исходные данные'!BL17=7,'Исходные данные'!BL18=7,'Исходные данные'!BL19=7,'Исходные данные'!BL20=7),"х","")</f>
      </c>
      <c r="T27" s="233">
        <f>IF(OR('Исходные данные'!BL17=8,'Исходные данные'!BL18=8,'Исходные данные'!BL19=8,'Исходные данные'!BL20=8),"х","")</f>
      </c>
      <c r="U27" s="233">
        <f>IF(OR('Исходные данные'!BL17=9,'Исходные данные'!BL18=9,'Исходные данные'!BL19=9,'Исходные данные'!BL20=9),"х","")</f>
      </c>
      <c r="V27" s="233">
        <f>IF(OR('Исходные данные'!BL17=10,'Исходные данные'!BL18=10,'Исходные данные'!BL19=10,'Исходные данные'!BL20=10),"х","")</f>
      </c>
      <c r="W27" s="233">
        <f>IF(OR('Исходные данные'!BL17=11,'Исходные данные'!BL18=11,'Исходные данные'!BL19=11,'Исходные данные'!BL20=11),"х","")</f>
      </c>
      <c r="X27" s="233">
        <f>IF(OR('Исходные данные'!BL17=12,'Исходные данные'!BL18=12,'Исходные данные'!BL19=12,'Исходные данные'!BL20=12),"х","")</f>
      </c>
      <c r="Y27" s="224"/>
      <c r="Z27" s="228"/>
      <c r="AA27" s="229"/>
      <c r="AB27" s="222"/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</row>
    <row r="28" spans="2:101" ht="7.5" customHeight="1">
      <c r="B28" s="237"/>
      <c r="C28" s="244"/>
      <c r="D28" s="245"/>
      <c r="E28" s="246"/>
      <c r="F28" s="257"/>
      <c r="G28" s="258"/>
      <c r="H28" s="258"/>
      <c r="I28" s="259"/>
      <c r="J28" s="247"/>
      <c r="K28" s="247"/>
      <c r="L28" s="250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25"/>
      <c r="Z28" s="230"/>
      <c r="AA28" s="231"/>
      <c r="AB28" s="222"/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</row>
    <row r="29" spans="2:103" ht="7.5" customHeight="1">
      <c r="B29" s="235">
        <f>IF('Исходные данные'!B21="","",'Исходные данные'!B21)</f>
      </c>
      <c r="C29" s="238">
        <f>IF('Исходные данные'!K21="","",'Исходные данные'!K21)</f>
      </c>
      <c r="D29" s="239"/>
      <c r="E29" s="240"/>
      <c r="F29" s="251">
        <f>IF('Исходные данные'!C21="","",'Исходные данные'!C21)</f>
      </c>
      <c r="G29" s="252"/>
      <c r="H29" s="252"/>
      <c r="I29" s="253"/>
      <c r="J29" s="247">
        <f>IF('Исходные данные'!F21="","",'Исходные данные'!F21)</f>
      </c>
      <c r="K29" s="247"/>
      <c r="L29" s="248">
        <f>IF('Исходные данные'!J21="","",'Исходные данные'!J21)</f>
      </c>
      <c r="M29" s="232">
        <f>IF(OR('Исходные данные'!BK21=1,'Исходные данные'!BK22=1,'Исходные данные'!BK23=1,'Исходные данные'!BK24=1),"х","")</f>
      </c>
      <c r="N29" s="232">
        <f>IF(OR('Исходные данные'!BK21=2,'Исходные данные'!BK22=2,'Исходные данные'!BK23=2,'Исходные данные'!BK24=2),"х","")</f>
      </c>
      <c r="O29" s="232">
        <f>IF(OR('Исходные данные'!BK21=3,'Исходные данные'!BK22=3,'Исходные данные'!BK23=3,'Исходные данные'!BK24=3),"х","")</f>
      </c>
      <c r="P29" s="232">
        <f>IF(OR('Исходные данные'!BK21=4,'Исходные данные'!BK22=4,'Исходные данные'!BK23=4,'Исходные данные'!BK24=4),"х","")</f>
      </c>
      <c r="Q29" s="232">
        <f>IF(OR('Исходные данные'!BK21=5,'Исходные данные'!BK22=5,'Исходные данные'!BK23=5,'Исходные данные'!BK24=5),"х","")</f>
      </c>
      <c r="R29" s="232">
        <f>IF(OR('Исходные данные'!BK21=6,'Исходные данные'!BK22=6,'Исходные данные'!BK23=6,'Исходные данные'!BK24=6),"х","")</f>
      </c>
      <c r="S29" s="232">
        <f>IF(OR('Исходные данные'!BK21=7,'Исходные данные'!BK22=7,'Исходные данные'!BK23=7,'Исходные данные'!BK24=7),"х","")</f>
      </c>
      <c r="T29" s="232">
        <f>IF(OR('Исходные данные'!BK21=8,'Исходные данные'!BK22=8,'Исходные данные'!BK23=8,'Исходные данные'!BK24=8),"х","")</f>
      </c>
      <c r="U29" s="232">
        <f>IF(OR('Исходные данные'!BK21=9,'Исходные данные'!BK22=9,'Исходные данные'!BK23=9,'Исходные данные'!BK24=9),"х","")</f>
      </c>
      <c r="V29" s="232">
        <f>IF(OR('Исходные данные'!BK21=10,'Исходные данные'!BK22=10,'Исходные данные'!BK23=10,'Исходные данные'!BK24=10),"х","")</f>
      </c>
      <c r="W29" s="232">
        <f>IF(OR('Исходные данные'!BK21=11,'Исходные данные'!BK22=11,'Исходные данные'!BK23=11,'Исходные данные'!BK24=11),"х","")</f>
      </c>
      <c r="X29" s="232">
        <f>IF(OR('Исходные данные'!BK21=12,'Исходные данные'!BK22=12,'Исходные данные'!BK23=12,'Исходные данные'!BK24=12),"х","")</f>
      </c>
      <c r="Y29" s="223"/>
      <c r="Z29" s="226">
        <f>IF('Исходные данные'!AA21="","",'Исходные данные'!AA21)</f>
      </c>
      <c r="AA29" s="227"/>
      <c r="AB29" s="222">
        <f>IF('Исходные данные'!AE21="","",'Исходные данные'!AE21)</f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</row>
    <row r="30" spans="2:28" ht="7.5" customHeight="1">
      <c r="B30" s="236"/>
      <c r="C30" s="241"/>
      <c r="D30" s="242"/>
      <c r="E30" s="243"/>
      <c r="F30" s="254"/>
      <c r="G30" s="255"/>
      <c r="H30" s="255"/>
      <c r="I30" s="256"/>
      <c r="J30" s="247"/>
      <c r="K30" s="247"/>
      <c r="L30" s="249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24"/>
      <c r="Z30" s="228"/>
      <c r="AA30" s="229"/>
      <c r="AB30" s="222"/>
    </row>
    <row r="31" spans="2:101" ht="7.5" customHeight="1">
      <c r="B31" s="236"/>
      <c r="C31" s="241"/>
      <c r="D31" s="242"/>
      <c r="E31" s="243"/>
      <c r="F31" s="254"/>
      <c r="G31" s="255"/>
      <c r="H31" s="255"/>
      <c r="I31" s="256"/>
      <c r="J31" s="247"/>
      <c r="K31" s="247"/>
      <c r="L31" s="249"/>
      <c r="M31" s="233">
        <f>IF(OR('Исходные данные'!BL21=1,'Исходные данные'!BL22=1,'Исходные данные'!BL23=1,'Исходные данные'!BL24=1),"х","")</f>
      </c>
      <c r="N31" s="233">
        <f>IF(OR('Исходные данные'!BL21=2,'Исходные данные'!BL22=2,'Исходные данные'!BL23=2,'Исходные данные'!BL24=2),"х","")</f>
      </c>
      <c r="O31" s="233">
        <f>IF(OR('Исходные данные'!BL21=3,'Исходные данные'!BL22=3,'Исходные данные'!BL23=3,'Исходные данные'!BL24=3),"х","")</f>
      </c>
      <c r="P31" s="233">
        <f>IF(OR('Исходные данные'!BL21=4,'Исходные данные'!BL22=4,'Исходные данные'!BL23=4,'Исходные данные'!BL24=4),"х","")</f>
      </c>
      <c r="Q31" s="233">
        <f>IF(OR('Исходные данные'!BL21=5,'Исходные данные'!BL22=5,'Исходные данные'!BL23=5,'Исходные данные'!BL24=5),"х","")</f>
      </c>
      <c r="R31" s="233">
        <f>IF(OR('Исходные данные'!BL21=6,'Исходные данные'!BL22=6,'Исходные данные'!BL23=6,'Исходные данные'!BL24=6),"х","")</f>
      </c>
      <c r="S31" s="233">
        <f>IF(OR('Исходные данные'!BL21=7,'Исходные данные'!BL22=7,'Исходные данные'!BL23=7,'Исходные данные'!BL24=7),"х","")</f>
      </c>
      <c r="T31" s="233">
        <f>IF(OR('Исходные данные'!BL21=8,'Исходные данные'!BL22=8,'Исходные данные'!BL23=8,'Исходные данные'!BL24=8),"х","")</f>
      </c>
      <c r="U31" s="233">
        <f>IF(OR('Исходные данные'!BL21=9,'Исходные данные'!BL22=9,'Исходные данные'!BL23=9,'Исходные данные'!BL24=9),"х","")</f>
      </c>
      <c r="V31" s="233">
        <f>IF(OR('Исходные данные'!BL21=10,'Исходные данные'!BL22=10,'Исходные данные'!BL23=10,'Исходные данные'!BL24=10),"х","")</f>
      </c>
      <c r="W31" s="233">
        <f>IF(OR('Исходные данные'!BL21=11,'Исходные данные'!BL22=11,'Исходные данные'!BL23=11,'Исходные данные'!BL24=11),"х","")</f>
      </c>
      <c r="X31" s="233">
        <f>IF(OR('Исходные данные'!BL21=12,'Исходные данные'!BL22=12,'Исходные данные'!BL23=12,'Исходные данные'!BL24=12),"х","")</f>
      </c>
      <c r="Y31" s="224"/>
      <c r="Z31" s="228"/>
      <c r="AA31" s="229"/>
      <c r="AB31" s="222"/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</row>
    <row r="32" spans="2:101" ht="7.5" customHeight="1">
      <c r="B32" s="237"/>
      <c r="C32" s="244"/>
      <c r="D32" s="245"/>
      <c r="E32" s="246"/>
      <c r="F32" s="257"/>
      <c r="G32" s="258"/>
      <c r="H32" s="258"/>
      <c r="I32" s="259"/>
      <c r="J32" s="247"/>
      <c r="K32" s="247"/>
      <c r="L32" s="250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25"/>
      <c r="Z32" s="230"/>
      <c r="AA32" s="231"/>
      <c r="AB32" s="222"/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</row>
    <row r="33" spans="2:28" ht="12" customHeight="1">
      <c r="B33" s="53"/>
      <c r="C33" s="54"/>
      <c r="D33" s="54"/>
      <c r="E33" s="54"/>
      <c r="F33" s="54"/>
      <c r="G33" s="54"/>
      <c r="H33" s="54"/>
      <c r="I33" s="54"/>
      <c r="J33" s="55"/>
      <c r="K33" s="55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2:28" ht="12.75" customHeight="1">
      <c r="B34" s="34"/>
      <c r="C34" s="304"/>
      <c r="D34" s="304"/>
      <c r="E34" s="304"/>
      <c r="F34" s="304"/>
      <c r="G34" s="304"/>
      <c r="H34" s="304"/>
      <c r="I34" s="304"/>
      <c r="J34" s="304"/>
      <c r="K34" s="34"/>
      <c r="L34" s="280"/>
      <c r="M34" s="280"/>
      <c r="N34" s="34"/>
      <c r="O34" s="34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43"/>
      <c r="AA34" s="43"/>
      <c r="AB34" s="43"/>
    </row>
    <row r="35" spans="2:28" ht="11.25" customHeight="1">
      <c r="B35" s="34"/>
      <c r="C35" s="298" t="s">
        <v>56</v>
      </c>
      <c r="D35" s="288"/>
      <c r="E35" s="288"/>
      <c r="F35" s="288"/>
      <c r="G35" s="288"/>
      <c r="H35" s="288"/>
      <c r="I35" s="288"/>
      <c r="J35" s="288"/>
      <c r="K35" s="34"/>
      <c r="L35" s="273" t="s">
        <v>2</v>
      </c>
      <c r="M35" s="273"/>
      <c r="N35" s="34"/>
      <c r="O35" s="34"/>
      <c r="P35" s="288" t="s">
        <v>57</v>
      </c>
      <c r="Q35" s="288"/>
      <c r="R35" s="288"/>
      <c r="S35" s="288"/>
      <c r="T35" s="288"/>
      <c r="U35" s="288"/>
      <c r="V35" s="288"/>
      <c r="W35" s="288"/>
      <c r="X35" s="288"/>
      <c r="Y35" s="288"/>
      <c r="Z35" s="56"/>
      <c r="AA35" s="56"/>
      <c r="AB35" s="56"/>
    </row>
    <row r="36" spans="2:28" ht="11.25" customHeight="1">
      <c r="B36" s="34"/>
      <c r="C36" s="299"/>
      <c r="D36" s="299"/>
      <c r="E36" s="299"/>
      <c r="F36" s="299"/>
      <c r="G36" s="299"/>
      <c r="H36" s="299"/>
      <c r="I36" s="299"/>
      <c r="J36" s="299"/>
      <c r="K36" s="34"/>
      <c r="L36" s="38"/>
      <c r="M36" s="38"/>
      <c r="N36" s="34"/>
      <c r="O36" s="3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56"/>
      <c r="AA36" s="56"/>
      <c r="AB36" s="56"/>
    </row>
    <row r="37" spans="2:28" ht="13.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2:28" ht="12.75" customHeight="1" outlineLevel="1">
      <c r="B38" s="34"/>
      <c r="C38" s="262" t="s">
        <v>13</v>
      </c>
      <c r="D38" s="262"/>
      <c r="E38" s="262"/>
      <c r="F38" s="262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2:28" ht="16.5" customHeight="1" outlineLevel="1">
      <c r="B39" s="34"/>
      <c r="C39" s="262" t="s">
        <v>14</v>
      </c>
      <c r="D39" s="262"/>
      <c r="E39" s="262"/>
      <c r="F39" s="262"/>
      <c r="G39" s="262"/>
      <c r="H39" s="26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2:28" ht="12.75" customHeight="1" outlineLevel="1">
      <c r="B40" s="34"/>
      <c r="C40" s="305"/>
      <c r="D40" s="305"/>
      <c r="E40" s="305"/>
      <c r="F40" s="305"/>
      <c r="G40" s="305"/>
      <c r="H40" s="305"/>
      <c r="I40" s="305"/>
      <c r="J40" s="305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2:28" ht="12.75" customHeight="1" outlineLevel="1">
      <c r="B41" s="34"/>
      <c r="C41" s="288" t="s">
        <v>58</v>
      </c>
      <c r="D41" s="288"/>
      <c r="E41" s="288"/>
      <c r="F41" s="288"/>
      <c r="G41" s="288"/>
      <c r="H41" s="288"/>
      <c r="I41" s="288"/>
      <c r="J41" s="288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2:28" ht="15" customHeight="1" outlineLevel="1">
      <c r="B42" s="34"/>
      <c r="C42" s="279"/>
      <c r="D42" s="279"/>
      <c r="E42" s="279"/>
      <c r="F42" s="279"/>
      <c r="G42" s="279"/>
      <c r="H42" s="44" t="s">
        <v>5</v>
      </c>
      <c r="I42" s="108"/>
      <c r="J42" s="64"/>
      <c r="K42" s="45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2:28" ht="20.25" customHeight="1" outlineLevel="1">
      <c r="B43" s="34"/>
      <c r="C43" s="303" t="s">
        <v>39</v>
      </c>
      <c r="D43" s="303"/>
      <c r="E43" s="303"/>
      <c r="F43" s="303"/>
      <c r="G43" s="30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2:28" ht="11.25" customHeight="1" outlineLevel="1">
      <c r="B44" s="34"/>
      <c r="C44" s="262" t="s">
        <v>15</v>
      </c>
      <c r="D44" s="26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X23:X24"/>
    <mergeCell ref="X31:X32"/>
    <mergeCell ref="R27:R28"/>
    <mergeCell ref="S27:S28"/>
    <mergeCell ref="T27:T28"/>
    <mergeCell ref="U27:U28"/>
    <mergeCell ref="T23:T24"/>
    <mergeCell ref="U23:U24"/>
    <mergeCell ref="V23:V24"/>
    <mergeCell ref="W23:W24"/>
    <mergeCell ref="V21:V22"/>
    <mergeCell ref="W21:W22"/>
    <mergeCell ref="X21:X22"/>
    <mergeCell ref="M23:M24"/>
    <mergeCell ref="N23:N24"/>
    <mergeCell ref="O23:O24"/>
    <mergeCell ref="P23:P24"/>
    <mergeCell ref="Q23:Q24"/>
    <mergeCell ref="R23:R24"/>
    <mergeCell ref="S23:S24"/>
    <mergeCell ref="X19:X20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S19:S20"/>
    <mergeCell ref="U19:U20"/>
    <mergeCell ref="V19:V20"/>
    <mergeCell ref="W19:W20"/>
    <mergeCell ref="O19:O20"/>
    <mergeCell ref="P19:P20"/>
    <mergeCell ref="Q19:Q20"/>
    <mergeCell ref="R19:R20"/>
    <mergeCell ref="B29:B32"/>
    <mergeCell ref="C29:E32"/>
    <mergeCell ref="J29:K32"/>
    <mergeCell ref="F25:I28"/>
    <mergeCell ref="F29:I32"/>
    <mergeCell ref="M31:M32"/>
    <mergeCell ref="N31:N32"/>
    <mergeCell ref="O31:O32"/>
    <mergeCell ref="L29:L32"/>
    <mergeCell ref="M29:M30"/>
    <mergeCell ref="N29:N30"/>
    <mergeCell ref="O29:O30"/>
    <mergeCell ref="C43:G43"/>
    <mergeCell ref="C41:J41"/>
    <mergeCell ref="C34:J34"/>
    <mergeCell ref="C40:J40"/>
    <mergeCell ref="C38:F38"/>
    <mergeCell ref="U2:AA2"/>
    <mergeCell ref="U8:W8"/>
    <mergeCell ref="U9:W9"/>
    <mergeCell ref="C35:J36"/>
    <mergeCell ref="U6:W6"/>
    <mergeCell ref="U7:W7"/>
    <mergeCell ref="U4:AA5"/>
    <mergeCell ref="U3:AA3"/>
    <mergeCell ref="P34:Y34"/>
    <mergeCell ref="Z16:AA16"/>
    <mergeCell ref="Z21:AA24"/>
    <mergeCell ref="Z12:AA15"/>
    <mergeCell ref="T19:T20"/>
    <mergeCell ref="O17:O18"/>
    <mergeCell ref="P17:P18"/>
    <mergeCell ref="Q17:Q18"/>
    <mergeCell ref="U17:U18"/>
    <mergeCell ref="V17:V18"/>
    <mergeCell ref="W17:W18"/>
    <mergeCell ref="X17:X18"/>
    <mergeCell ref="W29:W30"/>
    <mergeCell ref="M16:X16"/>
    <mergeCell ref="M13:X13"/>
    <mergeCell ref="M14:X14"/>
    <mergeCell ref="Q29:Q30"/>
    <mergeCell ref="R29:R30"/>
    <mergeCell ref="S29:S30"/>
    <mergeCell ref="P29:P30"/>
    <mergeCell ref="M19:M20"/>
    <mergeCell ref="N19:N20"/>
    <mergeCell ref="Y7:AA7"/>
    <mergeCell ref="Y6:AA6"/>
    <mergeCell ref="P35:Y35"/>
    <mergeCell ref="M12:X12"/>
    <mergeCell ref="X29:X30"/>
    <mergeCell ref="Y29:Y32"/>
    <mergeCell ref="Z29:AA32"/>
    <mergeCell ref="P31:P32"/>
    <mergeCell ref="Q31:Q32"/>
    <mergeCell ref="T17:T18"/>
    <mergeCell ref="B12:B15"/>
    <mergeCell ref="B17:B20"/>
    <mergeCell ref="B21:B24"/>
    <mergeCell ref="C12:E15"/>
    <mergeCell ref="AB12:AB15"/>
    <mergeCell ref="Y12:Y15"/>
    <mergeCell ref="C44:D44"/>
    <mergeCell ref="C39:H39"/>
    <mergeCell ref="C42:G42"/>
    <mergeCell ref="L34:M34"/>
    <mergeCell ref="L35:M35"/>
    <mergeCell ref="L12:L15"/>
    <mergeCell ref="C16:E16"/>
    <mergeCell ref="C21:E24"/>
    <mergeCell ref="C2:J2"/>
    <mergeCell ref="C3:J3"/>
    <mergeCell ref="C6:G6"/>
    <mergeCell ref="C5:J5"/>
    <mergeCell ref="L21:L24"/>
    <mergeCell ref="J17:K20"/>
    <mergeCell ref="J21:K24"/>
    <mergeCell ref="AB17:AB20"/>
    <mergeCell ref="AB21:AB24"/>
    <mergeCell ref="Y17:Y20"/>
    <mergeCell ref="Y21:Y24"/>
    <mergeCell ref="Z17:AA20"/>
    <mergeCell ref="R17:R18"/>
    <mergeCell ref="S17:S18"/>
    <mergeCell ref="C7:H7"/>
    <mergeCell ref="C8:H8"/>
    <mergeCell ref="L17:L20"/>
    <mergeCell ref="E9:F9"/>
    <mergeCell ref="J12:K15"/>
    <mergeCell ref="J16:K16"/>
    <mergeCell ref="C17:E20"/>
    <mergeCell ref="F12:I15"/>
    <mergeCell ref="F16:I16"/>
    <mergeCell ref="M17:M18"/>
    <mergeCell ref="N17:N18"/>
    <mergeCell ref="B25:B28"/>
    <mergeCell ref="C25:E28"/>
    <mergeCell ref="J25:K28"/>
    <mergeCell ref="L25:L28"/>
    <mergeCell ref="M25:M26"/>
    <mergeCell ref="N25:N26"/>
    <mergeCell ref="F17:I20"/>
    <mergeCell ref="F21:I24"/>
    <mergeCell ref="AB29:AB32"/>
    <mergeCell ref="R31:R32"/>
    <mergeCell ref="S31:S32"/>
    <mergeCell ref="T31:T32"/>
    <mergeCell ref="U31:U32"/>
    <mergeCell ref="V31:V32"/>
    <mergeCell ref="W31:W32"/>
    <mergeCell ref="T29:T30"/>
    <mergeCell ref="U29:U30"/>
    <mergeCell ref="V29:V30"/>
    <mergeCell ref="O25:O26"/>
    <mergeCell ref="M27:M28"/>
    <mergeCell ref="N27:N28"/>
    <mergeCell ref="O27:O28"/>
    <mergeCell ref="P27:P28"/>
    <mergeCell ref="Q27:Q28"/>
    <mergeCell ref="T25:T26"/>
    <mergeCell ref="U25:U26"/>
    <mergeCell ref="P25:P26"/>
    <mergeCell ref="Q25:Q26"/>
    <mergeCell ref="R25:R26"/>
    <mergeCell ref="S25:S26"/>
    <mergeCell ref="V25:V26"/>
    <mergeCell ref="W25:W26"/>
    <mergeCell ref="V27:V28"/>
    <mergeCell ref="W27:W28"/>
    <mergeCell ref="AB25:AB28"/>
    <mergeCell ref="Y25:Y28"/>
    <mergeCell ref="Z25:AA28"/>
    <mergeCell ref="X25:X26"/>
    <mergeCell ref="X27:X28"/>
  </mergeCells>
  <conditionalFormatting sqref="Y17:Z17 Y21:Z21 Y25:Z25 Y29:Z29">
    <cfRule type="cellIs" priority="1" dxfId="0" operator="equal" stopIfTrue="1">
      <formula>"х"</formula>
    </cfRule>
  </conditionalFormatting>
  <printOptions/>
  <pageMargins left="0.1968503937007874" right="0.1968503937007874" top="0.3937007874015748" bottom="0.3937007874015748" header="0.1968503937007874" footer="0.5118110236220472"/>
  <pageSetup blackAndWhite="1" fitToHeight="0" fitToWidth="1" horizontalDpi="600" verticalDpi="600" orientation="landscape" paperSize="9" scale="90" r:id="rId1"/>
  <headerFooter alignWithMargins="0">
    <oddHeader>&amp;R&amp;7Подготовлено с использованием системы "КонсультантПлюс"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1"/>
    <outlinePr summaryBelow="0" summaryRight="0"/>
    <pageSetUpPr fitToPage="1"/>
  </sheetPr>
  <dimension ref="B2:Q41"/>
  <sheetViews>
    <sheetView workbookViewId="0" topLeftCell="A1">
      <selection activeCell="C26" sqref="C26:F29"/>
    </sheetView>
  </sheetViews>
  <sheetFormatPr defaultColWidth="9.00390625" defaultRowHeight="12.75" outlineLevelRow="1"/>
  <cols>
    <col min="1" max="1" width="1.4921875" style="1" customWidth="1"/>
    <col min="2" max="2" width="5.125" style="1" customWidth="1"/>
    <col min="3" max="3" width="2.625" style="1" customWidth="1"/>
    <col min="4" max="4" width="9.625" style="1" customWidth="1"/>
    <col min="5" max="5" width="6.875" style="1" customWidth="1"/>
    <col min="6" max="6" width="5.625" style="1" customWidth="1"/>
    <col min="7" max="7" width="28.625" style="1" customWidth="1"/>
    <col min="8" max="8" width="11.375" style="1" customWidth="1"/>
    <col min="9" max="9" width="4.00390625" style="1" customWidth="1"/>
    <col min="10" max="10" width="12.375" style="1" customWidth="1"/>
    <col min="11" max="11" width="12.125" style="1" customWidth="1"/>
    <col min="12" max="12" width="6.625" style="1" customWidth="1"/>
    <col min="13" max="13" width="8.875" style="1" customWidth="1"/>
    <col min="14" max="14" width="2.375" style="1" customWidth="1"/>
    <col min="15" max="15" width="10.875" style="1" customWidth="1"/>
    <col min="16" max="16" width="14.375" style="1" customWidth="1"/>
    <col min="17" max="17" width="12.375" style="1" customWidth="1"/>
    <col min="18" max="16384" width="9.375" style="1" customWidth="1"/>
  </cols>
  <sheetData>
    <row r="1" ht="6.75" customHeight="1"/>
    <row r="2" spans="2:17" ht="15.75">
      <c r="B2" s="57"/>
      <c r="C2" s="360"/>
      <c r="D2" s="360"/>
      <c r="E2" s="360"/>
      <c r="F2" s="360"/>
      <c r="G2" s="360"/>
      <c r="H2" s="360"/>
      <c r="I2" s="37"/>
      <c r="J2" s="37"/>
      <c r="K2" s="2"/>
      <c r="L2" s="366" t="s">
        <v>0</v>
      </c>
      <c r="M2" s="366"/>
      <c r="N2" s="66"/>
      <c r="O2" s="57"/>
      <c r="P2" s="57"/>
      <c r="Q2" s="2"/>
    </row>
    <row r="3" spans="2:17" ht="15.75">
      <c r="B3" s="57"/>
      <c r="C3" s="303" t="s">
        <v>4</v>
      </c>
      <c r="D3" s="303"/>
      <c r="E3" s="303"/>
      <c r="F3" s="303"/>
      <c r="G3" s="303"/>
      <c r="H3" s="303"/>
      <c r="I3" s="110"/>
      <c r="J3" s="110"/>
      <c r="K3" s="110"/>
      <c r="L3" s="311"/>
      <c r="M3" s="311"/>
      <c r="N3" s="311"/>
      <c r="O3" s="311"/>
      <c r="P3" s="311"/>
      <c r="Q3" s="2"/>
    </row>
    <row r="4" spans="2:17" ht="8.25" customHeight="1">
      <c r="B4" s="57"/>
      <c r="C4" s="62"/>
      <c r="D4" s="62"/>
      <c r="E4" s="62"/>
      <c r="F4" s="62"/>
      <c r="G4" s="62"/>
      <c r="H4" s="62"/>
      <c r="I4" s="2"/>
      <c r="J4" s="40"/>
      <c r="K4" s="40"/>
      <c r="L4" s="362" t="s">
        <v>1</v>
      </c>
      <c r="M4" s="362"/>
      <c r="N4" s="362"/>
      <c r="O4" s="362"/>
      <c r="P4" s="362"/>
      <c r="Q4" s="2"/>
    </row>
    <row r="5" spans="2:17" ht="15.75">
      <c r="B5" s="57"/>
      <c r="C5" s="365" t="s">
        <v>18</v>
      </c>
      <c r="D5" s="365"/>
      <c r="E5" s="365"/>
      <c r="F5" s="365"/>
      <c r="G5" s="365"/>
      <c r="H5" s="109"/>
      <c r="I5" s="40"/>
      <c r="J5" s="40"/>
      <c r="K5" s="40"/>
      <c r="L5" s="367"/>
      <c r="M5" s="367"/>
      <c r="N5" s="367"/>
      <c r="O5" s="367"/>
      <c r="P5" s="367"/>
      <c r="Q5" s="2"/>
    </row>
    <row r="6" spans="2:17" ht="15.75">
      <c r="B6" s="57"/>
      <c r="C6" s="307"/>
      <c r="D6" s="307"/>
      <c r="E6" s="307"/>
      <c r="F6" s="63" t="s">
        <v>5</v>
      </c>
      <c r="G6" s="89"/>
      <c r="H6" s="2"/>
      <c r="I6" s="110"/>
      <c r="J6" s="110"/>
      <c r="K6" s="110"/>
      <c r="L6" s="312"/>
      <c r="M6" s="312"/>
      <c r="N6" s="110"/>
      <c r="O6" s="311"/>
      <c r="P6" s="311"/>
      <c r="Q6" s="2"/>
    </row>
    <row r="7" spans="2:17" ht="15.75">
      <c r="B7" s="57"/>
      <c r="C7" s="307"/>
      <c r="D7" s="307"/>
      <c r="E7" s="307"/>
      <c r="F7" s="307"/>
      <c r="G7" s="104"/>
      <c r="H7" s="62"/>
      <c r="I7" s="2"/>
      <c r="J7" s="105"/>
      <c r="K7" s="105"/>
      <c r="L7" s="303" t="s">
        <v>2</v>
      </c>
      <c r="M7" s="303"/>
      <c r="N7" s="2"/>
      <c r="O7" s="303" t="s">
        <v>3</v>
      </c>
      <c r="P7" s="303"/>
      <c r="Q7" s="2"/>
    </row>
    <row r="8" spans="2:17" ht="15.75">
      <c r="B8" s="57"/>
      <c r="C8" s="303" t="s">
        <v>6</v>
      </c>
      <c r="D8" s="303"/>
      <c r="E8" s="303"/>
      <c r="F8" s="303"/>
      <c r="G8" s="62"/>
      <c r="H8" s="57"/>
      <c r="I8" s="110"/>
      <c r="J8" s="110"/>
      <c r="K8" s="110"/>
      <c r="L8" s="313"/>
      <c r="M8" s="313"/>
      <c r="N8" s="57"/>
      <c r="O8" s="57"/>
      <c r="P8" s="61"/>
      <c r="Q8" s="2"/>
    </row>
    <row r="9" spans="2:17" ht="15.75">
      <c r="B9" s="57"/>
      <c r="C9" s="65" t="s">
        <v>7</v>
      </c>
      <c r="D9" s="123">
        <f>'Исходные данные'!Q2</f>
        <v>2015</v>
      </c>
      <c r="E9" s="306" t="s">
        <v>8</v>
      </c>
      <c r="F9" s="306"/>
      <c r="G9" s="306"/>
      <c r="H9" s="306"/>
      <c r="I9" s="2"/>
      <c r="J9" s="111"/>
      <c r="K9" s="111"/>
      <c r="L9" s="356" t="s">
        <v>39</v>
      </c>
      <c r="M9" s="356"/>
      <c r="N9" s="57"/>
      <c r="O9" s="57"/>
      <c r="P9" s="61"/>
      <c r="Q9" s="2"/>
    </row>
    <row r="10" spans="2:17" ht="7.5" customHeight="1">
      <c r="B10" s="57"/>
      <c r="C10" s="62"/>
      <c r="D10" s="62"/>
      <c r="E10" s="62"/>
      <c r="F10" s="62"/>
      <c r="G10" s="62"/>
      <c r="H10" s="57"/>
      <c r="I10" s="57"/>
      <c r="J10" s="57"/>
      <c r="K10" s="57"/>
      <c r="L10" s="57"/>
      <c r="M10" s="57"/>
      <c r="N10" s="57"/>
      <c r="O10" s="57"/>
      <c r="P10" s="61"/>
      <c r="Q10" s="2"/>
    </row>
    <row r="11" spans="2:17" ht="39.75" customHeight="1">
      <c r="B11" s="341" t="s">
        <v>27</v>
      </c>
      <c r="C11" s="343" t="s">
        <v>10</v>
      </c>
      <c r="D11" s="344"/>
      <c r="E11" s="344"/>
      <c r="F11" s="345"/>
      <c r="G11" s="357" t="s">
        <v>9</v>
      </c>
      <c r="H11" s="343" t="s">
        <v>62</v>
      </c>
      <c r="I11" s="345"/>
      <c r="J11" s="349" t="s">
        <v>11</v>
      </c>
      <c r="K11" s="341" t="s">
        <v>40</v>
      </c>
      <c r="L11" s="341" t="s">
        <v>29</v>
      </c>
      <c r="M11" s="342" t="s">
        <v>41</v>
      </c>
      <c r="N11" s="342"/>
      <c r="O11" s="342"/>
      <c r="P11" s="341" t="s">
        <v>38</v>
      </c>
      <c r="Q11" s="352" t="s">
        <v>12</v>
      </c>
    </row>
    <row r="12" spans="2:17" ht="18" customHeight="1">
      <c r="B12" s="341"/>
      <c r="C12" s="346"/>
      <c r="D12" s="347"/>
      <c r="E12" s="347"/>
      <c r="F12" s="348"/>
      <c r="G12" s="358"/>
      <c r="H12" s="346"/>
      <c r="I12" s="348"/>
      <c r="J12" s="350"/>
      <c r="K12" s="341"/>
      <c r="L12" s="341"/>
      <c r="M12" s="368" t="s">
        <v>16</v>
      </c>
      <c r="N12" s="369"/>
      <c r="O12" s="68" t="s">
        <v>17</v>
      </c>
      <c r="P12" s="341"/>
      <c r="Q12" s="353"/>
    </row>
    <row r="13" spans="2:17" ht="12.75" customHeight="1">
      <c r="B13" s="67">
        <v>1</v>
      </c>
      <c r="C13" s="317">
        <v>2</v>
      </c>
      <c r="D13" s="359"/>
      <c r="E13" s="359"/>
      <c r="F13" s="318"/>
      <c r="G13" s="95">
        <v>3</v>
      </c>
      <c r="H13" s="317">
        <v>4</v>
      </c>
      <c r="I13" s="318"/>
      <c r="J13" s="70">
        <v>5</v>
      </c>
      <c r="K13" s="67">
        <v>6</v>
      </c>
      <c r="L13" s="67">
        <v>7</v>
      </c>
      <c r="M13" s="368">
        <v>8</v>
      </c>
      <c r="N13" s="369"/>
      <c r="O13" s="71">
        <v>9</v>
      </c>
      <c r="P13" s="69">
        <v>10</v>
      </c>
      <c r="Q13" s="72">
        <v>11</v>
      </c>
    </row>
    <row r="14" spans="2:17" ht="11.25" customHeight="1">
      <c r="B14" s="308">
        <f>IF('Исходные данные'!B9="","",'Исходные данные'!B9)</f>
      </c>
      <c r="C14" s="322">
        <f>IF('Исходные данные'!F9="","",'Исходные данные'!F9)</f>
      </c>
      <c r="D14" s="323"/>
      <c r="E14" s="323"/>
      <c r="F14" s="324"/>
      <c r="G14" s="314">
        <f>IF('Исходные данные'!C9="","",'Исходные данные'!C9)</f>
      </c>
      <c r="H14" s="322">
        <f>IF('Исходные данные'!J9="","",'Исходные данные'!J9)</f>
      </c>
      <c r="I14" s="324"/>
      <c r="J14" s="308">
        <f>IF('Исходные данные'!K9="","",'Исходные данные'!K9)</f>
      </c>
      <c r="K14" s="308">
        <f>IF('Исходные данные'!L9="","",'Исходные данные'!L9)</f>
      </c>
      <c r="L14" s="124">
        <f>IF('Исходные данные'!N9="","",'Исходные данные'!N9)</f>
        <v>1</v>
      </c>
      <c r="M14" s="335">
        <f>IF('Исходные данные'!P9="","",'Исходные данные'!P9)</f>
      </c>
      <c r="N14" s="336"/>
      <c r="O14" s="125">
        <f>IF('Исходные данные'!Q9="","",'Исходные данные'!Q9)</f>
      </c>
      <c r="P14" s="331"/>
      <c r="Q14" s="319">
        <f>IF('Исходные данные'!AE9="","",'Исходные данные'!AE9)</f>
      </c>
    </row>
    <row r="15" spans="2:17" ht="11.25" customHeight="1">
      <c r="B15" s="309"/>
      <c r="C15" s="325"/>
      <c r="D15" s="326"/>
      <c r="E15" s="326"/>
      <c r="F15" s="327"/>
      <c r="G15" s="315"/>
      <c r="H15" s="325"/>
      <c r="I15" s="327"/>
      <c r="J15" s="309"/>
      <c r="K15" s="309"/>
      <c r="L15" s="124">
        <f>IF('Исходные данные'!N10="","",'Исходные данные'!N10)</f>
        <v>2</v>
      </c>
      <c r="M15" s="335">
        <f>IF('Исходные данные'!P10="","",'Исходные данные'!P10)</f>
      </c>
      <c r="N15" s="336"/>
      <c r="O15" s="125">
        <f>IF('Исходные данные'!Q10="","",'Исходные данные'!Q10)</f>
      </c>
      <c r="P15" s="332"/>
      <c r="Q15" s="320"/>
    </row>
    <row r="16" spans="2:17" ht="11.25" customHeight="1">
      <c r="B16" s="309"/>
      <c r="C16" s="325"/>
      <c r="D16" s="326"/>
      <c r="E16" s="326"/>
      <c r="F16" s="327"/>
      <c r="G16" s="315"/>
      <c r="H16" s="325"/>
      <c r="I16" s="327"/>
      <c r="J16" s="309"/>
      <c r="K16" s="309"/>
      <c r="L16" s="124">
        <f>IF('Исходные данные'!N11="","",'Исходные данные'!N11)</f>
        <v>3</v>
      </c>
      <c r="M16" s="335">
        <f>IF('Исходные данные'!P11="","",'Исходные данные'!P11)</f>
      </c>
      <c r="N16" s="336"/>
      <c r="O16" s="125">
        <f>IF('Исходные данные'!Q11="","",'Исходные данные'!Q11)</f>
      </c>
      <c r="P16" s="332"/>
      <c r="Q16" s="320"/>
    </row>
    <row r="17" spans="2:17" ht="11.25" customHeight="1" thickBot="1">
      <c r="B17" s="310"/>
      <c r="C17" s="328"/>
      <c r="D17" s="329"/>
      <c r="E17" s="329"/>
      <c r="F17" s="330"/>
      <c r="G17" s="316"/>
      <c r="H17" s="328"/>
      <c r="I17" s="330"/>
      <c r="J17" s="310"/>
      <c r="K17" s="310"/>
      <c r="L17" s="126">
        <f>IF('Исходные данные'!N12="","",'Исходные данные'!N12)</f>
        <v>4</v>
      </c>
      <c r="M17" s="337">
        <f>IF('Исходные данные'!P12="","",'Исходные данные'!P12)</f>
      </c>
      <c r="N17" s="338"/>
      <c r="O17" s="127">
        <f>IF('Исходные данные'!Q12="","",'Исходные данные'!Q12)</f>
      </c>
      <c r="P17" s="333"/>
      <c r="Q17" s="321"/>
    </row>
    <row r="18" spans="2:17" ht="11.25" customHeight="1" thickTop="1">
      <c r="B18" s="308">
        <f>IF('Исходные данные'!B13="","",'Исходные данные'!B13)</f>
      </c>
      <c r="C18" s="322">
        <f>IF('Исходные данные'!F13="","",'Исходные данные'!F13)</f>
      </c>
      <c r="D18" s="323"/>
      <c r="E18" s="323"/>
      <c r="F18" s="324"/>
      <c r="G18" s="334">
        <f>IF('Исходные данные'!C13="","",'Исходные данные'!C13)</f>
      </c>
      <c r="H18" s="322">
        <f>IF('Исходные данные'!J13="","",'Исходные данные'!J13)</f>
      </c>
      <c r="I18" s="324"/>
      <c r="J18" s="308">
        <f>IF('Исходные данные'!K13="","",'Исходные данные'!K13)</f>
      </c>
      <c r="K18" s="308">
        <f>IF('Исходные данные'!L13="","",'Исходные данные'!L13)</f>
      </c>
      <c r="L18" s="128">
        <f>IF('Исходные данные'!N13="","",'Исходные данные'!N13)</f>
        <v>1</v>
      </c>
      <c r="M18" s="339">
        <f>IF('Исходные данные'!P13="","",'Исходные данные'!P13)</f>
      </c>
      <c r="N18" s="340"/>
      <c r="O18" s="129">
        <f>IF('Исходные данные'!Q13="","",'Исходные данные'!Q13)</f>
      </c>
      <c r="P18" s="364"/>
      <c r="Q18" s="319">
        <f>IF('Исходные данные'!AE13="","",'Исходные данные'!AE13)</f>
      </c>
    </row>
    <row r="19" spans="2:17" ht="11.25" customHeight="1">
      <c r="B19" s="309"/>
      <c r="C19" s="325"/>
      <c r="D19" s="326"/>
      <c r="E19" s="326"/>
      <c r="F19" s="327"/>
      <c r="G19" s="315"/>
      <c r="H19" s="325"/>
      <c r="I19" s="327"/>
      <c r="J19" s="309"/>
      <c r="K19" s="309"/>
      <c r="L19" s="124">
        <f>IF('Исходные данные'!N14="","",'Исходные данные'!N14)</f>
        <v>2</v>
      </c>
      <c r="M19" s="335">
        <f>IF('Исходные данные'!P14="","",'Исходные данные'!P14)</f>
      </c>
      <c r="N19" s="336"/>
      <c r="O19" s="125">
        <f>IF('Исходные данные'!Q14="","",'Исходные данные'!Q14)</f>
      </c>
      <c r="P19" s="332"/>
      <c r="Q19" s="320"/>
    </row>
    <row r="20" spans="2:17" ht="11.25" customHeight="1">
      <c r="B20" s="309"/>
      <c r="C20" s="325"/>
      <c r="D20" s="326"/>
      <c r="E20" s="326"/>
      <c r="F20" s="327"/>
      <c r="G20" s="315"/>
      <c r="H20" s="325"/>
      <c r="I20" s="327"/>
      <c r="J20" s="309"/>
      <c r="K20" s="309"/>
      <c r="L20" s="124">
        <f>IF('Исходные данные'!N15="","",'Исходные данные'!N15)</f>
        <v>3</v>
      </c>
      <c r="M20" s="335">
        <f>IF('Исходные данные'!P15="","",'Исходные данные'!P15)</f>
      </c>
      <c r="N20" s="336"/>
      <c r="O20" s="125">
        <f>IF('Исходные данные'!Q15="","",'Исходные данные'!Q15)</f>
      </c>
      <c r="P20" s="332"/>
      <c r="Q20" s="320"/>
    </row>
    <row r="21" spans="2:17" ht="11.25" customHeight="1" thickBot="1">
      <c r="B21" s="310"/>
      <c r="C21" s="328"/>
      <c r="D21" s="329"/>
      <c r="E21" s="329"/>
      <c r="F21" s="330"/>
      <c r="G21" s="316"/>
      <c r="H21" s="328"/>
      <c r="I21" s="330"/>
      <c r="J21" s="310"/>
      <c r="K21" s="310"/>
      <c r="L21" s="126">
        <f>IF('Исходные данные'!N16="","",'Исходные данные'!N16)</f>
        <v>4</v>
      </c>
      <c r="M21" s="337">
        <f>IF('Исходные данные'!P16="","",'Исходные данные'!P16)</f>
      </c>
      <c r="N21" s="338"/>
      <c r="O21" s="127">
        <f>IF('Исходные данные'!Q16="","",'Исходные данные'!Q16)</f>
      </c>
      <c r="P21" s="333"/>
      <c r="Q21" s="321"/>
    </row>
    <row r="22" spans="2:17" ht="11.25" customHeight="1" thickTop="1">
      <c r="B22" s="308">
        <f>IF('Исходные данные'!B17="","",'Исходные данные'!B17)</f>
      </c>
      <c r="C22" s="322">
        <f>IF('Исходные данные'!F17="","",'Исходные данные'!F17)</f>
      </c>
      <c r="D22" s="323"/>
      <c r="E22" s="323"/>
      <c r="F22" s="324"/>
      <c r="G22" s="334">
        <f>IF('Исходные данные'!C17="","",'Исходные данные'!C17)</f>
      </c>
      <c r="H22" s="322">
        <f>IF('Исходные данные'!J17="","",'Исходные данные'!J17)</f>
      </c>
      <c r="I22" s="324"/>
      <c r="J22" s="308">
        <f>IF('Исходные данные'!K17="","",'Исходные данные'!K17)</f>
      </c>
      <c r="K22" s="308">
        <f>IF('Исходные данные'!L17="","",'Исходные данные'!L17)</f>
      </c>
      <c r="L22" s="124">
        <f>IF('Исходные данные'!N17="","",'Исходные данные'!N17)</f>
        <v>1</v>
      </c>
      <c r="M22" s="339">
        <f>IF('Исходные данные'!P17="","",'Исходные данные'!P17)</f>
      </c>
      <c r="N22" s="340"/>
      <c r="O22" s="125">
        <f>IF('Исходные данные'!Q17="","",'Исходные данные'!Q17)</f>
      </c>
      <c r="P22" s="331"/>
      <c r="Q22" s="319">
        <f>IF('Исходные данные'!AE17="","",'Исходные данные'!AE17)</f>
      </c>
    </row>
    <row r="23" spans="2:17" ht="11.25" customHeight="1">
      <c r="B23" s="309"/>
      <c r="C23" s="325"/>
      <c r="D23" s="326"/>
      <c r="E23" s="326"/>
      <c r="F23" s="327"/>
      <c r="G23" s="315"/>
      <c r="H23" s="325"/>
      <c r="I23" s="327"/>
      <c r="J23" s="309"/>
      <c r="K23" s="309"/>
      <c r="L23" s="124">
        <f>IF('Исходные данные'!N18="","",'Исходные данные'!N18)</f>
        <v>2</v>
      </c>
      <c r="M23" s="335">
        <f>IF('Исходные данные'!P18="","",'Исходные данные'!P18)</f>
      </c>
      <c r="N23" s="336"/>
      <c r="O23" s="125">
        <f>IF('Исходные данные'!Q18="","",'Исходные данные'!Q18)</f>
      </c>
      <c r="P23" s="332"/>
      <c r="Q23" s="320"/>
    </row>
    <row r="24" spans="2:17" ht="11.25" customHeight="1">
      <c r="B24" s="309"/>
      <c r="C24" s="325"/>
      <c r="D24" s="326"/>
      <c r="E24" s="326"/>
      <c r="F24" s="327"/>
      <c r="G24" s="315"/>
      <c r="H24" s="325"/>
      <c r="I24" s="327"/>
      <c r="J24" s="309"/>
      <c r="K24" s="309"/>
      <c r="L24" s="124">
        <f>IF('Исходные данные'!N19="","",'Исходные данные'!N19)</f>
        <v>3</v>
      </c>
      <c r="M24" s="335">
        <f>IF('Исходные данные'!P19="","",'Исходные данные'!P19)</f>
      </c>
      <c r="N24" s="336"/>
      <c r="O24" s="125">
        <f>IF('Исходные данные'!Q19="","",'Исходные данные'!Q19)</f>
      </c>
      <c r="P24" s="332"/>
      <c r="Q24" s="320"/>
    </row>
    <row r="25" spans="2:17" ht="11.25" customHeight="1" thickBot="1">
      <c r="B25" s="310"/>
      <c r="C25" s="328"/>
      <c r="D25" s="329"/>
      <c r="E25" s="329"/>
      <c r="F25" s="330"/>
      <c r="G25" s="316"/>
      <c r="H25" s="328"/>
      <c r="I25" s="330"/>
      <c r="J25" s="310"/>
      <c r="K25" s="310"/>
      <c r="L25" s="126">
        <f>IF('Исходные данные'!N20="","",'Исходные данные'!N20)</f>
        <v>4</v>
      </c>
      <c r="M25" s="337">
        <f>IF('Исходные данные'!P20="","",'Исходные данные'!P20)</f>
      </c>
      <c r="N25" s="338"/>
      <c r="O25" s="127">
        <f>IF('Исходные данные'!Q20="","",'Исходные данные'!Q20)</f>
      </c>
      <c r="P25" s="333"/>
      <c r="Q25" s="321"/>
    </row>
    <row r="26" spans="2:17" ht="11.25" customHeight="1" thickTop="1">
      <c r="B26" s="308">
        <f>IF('Исходные данные'!B21="","",'Исходные данные'!B21)</f>
      </c>
      <c r="C26" s="322">
        <f>IF('Исходные данные'!F21="","",'Исходные данные'!F21)</f>
      </c>
      <c r="D26" s="323"/>
      <c r="E26" s="323"/>
      <c r="F26" s="324"/>
      <c r="G26" s="334">
        <f>IF('Исходные данные'!C21="","",'Исходные данные'!C21)</f>
      </c>
      <c r="H26" s="322">
        <f>IF('Исходные данные'!J21="","",'Исходные данные'!J21)</f>
      </c>
      <c r="I26" s="324"/>
      <c r="J26" s="308">
        <f>IF('Исходные данные'!K21="","",'Исходные данные'!K21)</f>
      </c>
      <c r="K26" s="308">
        <f>IF('Исходные данные'!L21="","",'Исходные данные'!L21)</f>
      </c>
      <c r="L26" s="124">
        <f>IF('Исходные данные'!N21="","",'Исходные данные'!N21)</f>
        <v>1</v>
      </c>
      <c r="M26" s="339">
        <f>IF('Исходные данные'!P21="","",'Исходные данные'!P21)</f>
      </c>
      <c r="N26" s="340"/>
      <c r="O26" s="125">
        <f>IF('Исходные данные'!Q21="","",'Исходные данные'!Q21)</f>
      </c>
      <c r="P26" s="331"/>
      <c r="Q26" s="319">
        <f>IF('Исходные данные'!AE21="","",'Исходные данные'!AE21)</f>
      </c>
    </row>
    <row r="27" spans="2:17" ht="11.25" customHeight="1">
      <c r="B27" s="309"/>
      <c r="C27" s="325"/>
      <c r="D27" s="326"/>
      <c r="E27" s="326"/>
      <c r="F27" s="327"/>
      <c r="G27" s="315"/>
      <c r="H27" s="325"/>
      <c r="I27" s="327"/>
      <c r="J27" s="309"/>
      <c r="K27" s="309"/>
      <c r="L27" s="124">
        <f>IF('Исходные данные'!N22="","",'Исходные данные'!N22)</f>
        <v>2</v>
      </c>
      <c r="M27" s="335">
        <f>IF('Исходные данные'!P22="","",'Исходные данные'!P22)</f>
      </c>
      <c r="N27" s="336"/>
      <c r="O27" s="125">
        <f>IF('Исходные данные'!Q22="","",'Исходные данные'!Q22)</f>
      </c>
      <c r="P27" s="332"/>
      <c r="Q27" s="320"/>
    </row>
    <row r="28" spans="2:17" ht="11.25" customHeight="1">
      <c r="B28" s="309"/>
      <c r="C28" s="325"/>
      <c r="D28" s="326"/>
      <c r="E28" s="326"/>
      <c r="F28" s="327"/>
      <c r="G28" s="315"/>
      <c r="H28" s="325"/>
      <c r="I28" s="327"/>
      <c r="J28" s="309"/>
      <c r="K28" s="309"/>
      <c r="L28" s="124">
        <f>IF('Исходные данные'!N23="","",'Исходные данные'!N23)</f>
        <v>3</v>
      </c>
      <c r="M28" s="335">
        <f>IF('Исходные данные'!P23="","",'Исходные данные'!P23)</f>
      </c>
      <c r="N28" s="336"/>
      <c r="O28" s="125">
        <f>IF('Исходные данные'!Q23="","",'Исходные данные'!Q23)</f>
      </c>
      <c r="P28" s="332"/>
      <c r="Q28" s="320"/>
    </row>
    <row r="29" spans="2:17" ht="11.25" customHeight="1" thickBot="1">
      <c r="B29" s="310"/>
      <c r="C29" s="328"/>
      <c r="D29" s="329"/>
      <c r="E29" s="329"/>
      <c r="F29" s="330"/>
      <c r="G29" s="316"/>
      <c r="H29" s="328"/>
      <c r="I29" s="330"/>
      <c r="J29" s="310"/>
      <c r="K29" s="310"/>
      <c r="L29" s="126">
        <f>IF('Исходные данные'!N24="","",'Исходные данные'!N24)</f>
        <v>4</v>
      </c>
      <c r="M29" s="337">
        <f>IF('Исходные данные'!P24="","",'Исходные данные'!P24)</f>
      </c>
      <c r="N29" s="338"/>
      <c r="O29" s="127">
        <f>IF('Исходные данные'!Q24="","",'Исходные данные'!Q24)</f>
      </c>
      <c r="P29" s="333"/>
      <c r="Q29" s="321"/>
    </row>
    <row r="30" spans="2:17" ht="9.75" customHeight="1" thickTop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2"/>
    </row>
    <row r="31" spans="2:17" ht="12.75" customHeight="1">
      <c r="B31" s="36"/>
      <c r="C31" s="355"/>
      <c r="D31" s="355"/>
      <c r="E31" s="355"/>
      <c r="F31" s="355"/>
      <c r="G31" s="355"/>
      <c r="H31" s="355"/>
      <c r="I31" s="36"/>
      <c r="J31" s="36"/>
      <c r="K31" s="354"/>
      <c r="L31" s="354"/>
      <c r="M31" s="58"/>
      <c r="N31" s="58"/>
      <c r="O31" s="311"/>
      <c r="P31" s="311"/>
      <c r="Q31" s="2"/>
    </row>
    <row r="32" spans="2:17" ht="15.75">
      <c r="B32" s="58"/>
      <c r="C32" s="362" t="s">
        <v>56</v>
      </c>
      <c r="D32" s="303"/>
      <c r="E32" s="303"/>
      <c r="F32" s="303"/>
      <c r="G32" s="303"/>
      <c r="H32" s="303"/>
      <c r="I32" s="58"/>
      <c r="J32" s="58"/>
      <c r="K32" s="303" t="s">
        <v>2</v>
      </c>
      <c r="L32" s="303"/>
      <c r="M32" s="58"/>
      <c r="N32" s="58"/>
      <c r="O32" s="303" t="s">
        <v>3</v>
      </c>
      <c r="P32" s="303"/>
      <c r="Q32" s="2"/>
    </row>
    <row r="33" spans="2:17" ht="15.75">
      <c r="B33" s="58"/>
      <c r="C33" s="363"/>
      <c r="D33" s="363"/>
      <c r="E33" s="363"/>
      <c r="F33" s="363"/>
      <c r="G33" s="363"/>
      <c r="H33" s="363"/>
      <c r="I33" s="58"/>
      <c r="J33" s="58"/>
      <c r="K33" s="62"/>
      <c r="L33" s="62"/>
      <c r="M33" s="58"/>
      <c r="N33" s="58"/>
      <c r="O33" s="62"/>
      <c r="P33" s="62"/>
      <c r="Q33" s="2"/>
    </row>
    <row r="34" spans="2:17" s="75" customFormat="1" ht="12.75" customHeight="1" outlineLevel="1">
      <c r="B34" s="36"/>
      <c r="C34" s="351" t="s">
        <v>13</v>
      </c>
      <c r="D34" s="351"/>
      <c r="E34" s="351"/>
      <c r="F34" s="351"/>
      <c r="G34" s="351"/>
      <c r="H34" s="351"/>
      <c r="I34" s="36"/>
      <c r="J34" s="36"/>
      <c r="K34" s="73"/>
      <c r="L34" s="73"/>
      <c r="M34" s="36"/>
      <c r="N34" s="36"/>
      <c r="O34" s="63"/>
      <c r="P34" s="36"/>
      <c r="Q34" s="74"/>
    </row>
    <row r="35" spans="2:17" s="75" customFormat="1" ht="17.25" customHeight="1" outlineLevel="1">
      <c r="B35" s="36"/>
      <c r="C35" s="351" t="s">
        <v>14</v>
      </c>
      <c r="D35" s="351"/>
      <c r="E35" s="351"/>
      <c r="F35" s="35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74"/>
    </row>
    <row r="36" spans="2:17" s="75" customFormat="1" ht="12.75" customHeight="1" outlineLevel="1">
      <c r="B36" s="76"/>
      <c r="C36" s="360"/>
      <c r="D36" s="360"/>
      <c r="E36" s="360"/>
      <c r="F36" s="360"/>
      <c r="G36" s="360"/>
      <c r="H36" s="37"/>
      <c r="I36" s="36"/>
      <c r="J36" s="36"/>
      <c r="K36" s="36"/>
      <c r="L36" s="36"/>
      <c r="M36" s="36"/>
      <c r="N36" s="36"/>
      <c r="O36" s="36"/>
      <c r="P36" s="36"/>
      <c r="Q36" s="74"/>
    </row>
    <row r="37" spans="2:17" s="75" customFormat="1" ht="12.75" customHeight="1" outlineLevel="1">
      <c r="B37" s="76"/>
      <c r="C37" s="361" t="s">
        <v>58</v>
      </c>
      <c r="D37" s="361"/>
      <c r="E37" s="361"/>
      <c r="F37" s="361"/>
      <c r="G37" s="361"/>
      <c r="H37" s="106"/>
      <c r="I37" s="36"/>
      <c r="J37" s="36"/>
      <c r="K37" s="36"/>
      <c r="L37" s="36"/>
      <c r="M37" s="36"/>
      <c r="N37" s="36"/>
      <c r="O37" s="36"/>
      <c r="P37" s="36"/>
      <c r="Q37" s="74"/>
    </row>
    <row r="38" spans="2:17" s="75" customFormat="1" ht="12.75" customHeight="1" outlineLevel="1">
      <c r="B38" s="76"/>
      <c r="C38" s="301"/>
      <c r="D38" s="301"/>
      <c r="E38" s="301"/>
      <c r="F38" s="77" t="s">
        <v>5</v>
      </c>
      <c r="G38" s="90"/>
      <c r="H38" s="74"/>
      <c r="I38" s="36"/>
      <c r="J38" s="36"/>
      <c r="K38" s="36"/>
      <c r="L38" s="36"/>
      <c r="M38" s="36"/>
      <c r="N38" s="36"/>
      <c r="O38" s="36"/>
      <c r="P38" s="36"/>
      <c r="Q38" s="74"/>
    </row>
    <row r="39" spans="2:17" s="75" customFormat="1" ht="12.75" customHeight="1" outlineLevel="1">
      <c r="B39" s="76"/>
      <c r="C39" s="356" t="s">
        <v>39</v>
      </c>
      <c r="D39" s="356"/>
      <c r="E39" s="356"/>
      <c r="F39" s="76"/>
      <c r="G39" s="76"/>
      <c r="H39" s="76"/>
      <c r="I39" s="36"/>
      <c r="J39" s="36"/>
      <c r="K39" s="36"/>
      <c r="L39" s="36"/>
      <c r="M39" s="36"/>
      <c r="N39" s="36"/>
      <c r="O39" s="36"/>
      <c r="P39" s="36"/>
      <c r="Q39" s="74"/>
    </row>
    <row r="40" spans="2:17" ht="15.75" outlineLevel="1">
      <c r="B40" s="36"/>
      <c r="C40" s="351" t="s">
        <v>15</v>
      </c>
      <c r="D40" s="35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2"/>
    </row>
    <row r="41" spans="2:16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sheetProtection sheet="1" objects="1" formatCells="0" formatColumns="0" formatRows="0" insertColumns="0" insertRows="0" insertHyperlinks="0" deleteColumns="0" deleteRows="0" sort="0" autoFilter="0" pivotTables="0"/>
  <mergeCells count="91">
    <mergeCell ref="L9:M9"/>
    <mergeCell ref="M12:N12"/>
    <mergeCell ref="M13:N13"/>
    <mergeCell ref="M14:N14"/>
    <mergeCell ref="C5:G5"/>
    <mergeCell ref="L2:M2"/>
    <mergeCell ref="L3:P3"/>
    <mergeCell ref="L4:P5"/>
    <mergeCell ref="Q26:Q29"/>
    <mergeCell ref="B26:B29"/>
    <mergeCell ref="C26:F29"/>
    <mergeCell ref="H26:I29"/>
    <mergeCell ref="J26:J29"/>
    <mergeCell ref="G26:G29"/>
    <mergeCell ref="M26:N26"/>
    <mergeCell ref="M27:N27"/>
    <mergeCell ref="M28:N28"/>
    <mergeCell ref="M29:N29"/>
    <mergeCell ref="K26:K29"/>
    <mergeCell ref="P26:P29"/>
    <mergeCell ref="P18:P21"/>
    <mergeCell ref="M15:N15"/>
    <mergeCell ref="M16:N16"/>
    <mergeCell ref="M17:N17"/>
    <mergeCell ref="M18:N18"/>
    <mergeCell ref="M19:N19"/>
    <mergeCell ref="M20:N20"/>
    <mergeCell ref="M21:N21"/>
    <mergeCell ref="C39:E39"/>
    <mergeCell ref="G11:G12"/>
    <mergeCell ref="C13:F13"/>
    <mergeCell ref="C2:H2"/>
    <mergeCell ref="C3:H3"/>
    <mergeCell ref="C36:G36"/>
    <mergeCell ref="C37:G37"/>
    <mergeCell ref="C32:H33"/>
    <mergeCell ref="C7:F7"/>
    <mergeCell ref="C8:F8"/>
    <mergeCell ref="C38:E38"/>
    <mergeCell ref="K32:L32"/>
    <mergeCell ref="O32:P32"/>
    <mergeCell ref="K31:L31"/>
    <mergeCell ref="O31:P31"/>
    <mergeCell ref="C31:H31"/>
    <mergeCell ref="C40:D40"/>
    <mergeCell ref="Q11:Q12"/>
    <mergeCell ref="Q18:Q21"/>
    <mergeCell ref="H18:I21"/>
    <mergeCell ref="C35:F35"/>
    <mergeCell ref="C34:H34"/>
    <mergeCell ref="C18:F21"/>
    <mergeCell ref="Q14:Q17"/>
    <mergeCell ref="P14:P17"/>
    <mergeCell ref="P11:P12"/>
    <mergeCell ref="B18:B21"/>
    <mergeCell ref="J18:J21"/>
    <mergeCell ref="K18:K21"/>
    <mergeCell ref="C14:F17"/>
    <mergeCell ref="B14:B17"/>
    <mergeCell ref="J14:J17"/>
    <mergeCell ref="H14:I17"/>
    <mergeCell ref="G18:G21"/>
    <mergeCell ref="B11:B12"/>
    <mergeCell ref="K11:K12"/>
    <mergeCell ref="L11:L12"/>
    <mergeCell ref="M11:O11"/>
    <mergeCell ref="C11:F12"/>
    <mergeCell ref="J11:J12"/>
    <mergeCell ref="H11:I12"/>
    <mergeCell ref="B22:B25"/>
    <mergeCell ref="J22:J25"/>
    <mergeCell ref="H22:I25"/>
    <mergeCell ref="M24:N24"/>
    <mergeCell ref="M25:N25"/>
    <mergeCell ref="M22:N22"/>
    <mergeCell ref="M23:N23"/>
    <mergeCell ref="Q22:Q25"/>
    <mergeCell ref="C22:F25"/>
    <mergeCell ref="P22:P25"/>
    <mergeCell ref="K22:K25"/>
    <mergeCell ref="G22:G25"/>
    <mergeCell ref="E9:H9"/>
    <mergeCell ref="C6:E6"/>
    <mergeCell ref="K14:K17"/>
    <mergeCell ref="O6:P6"/>
    <mergeCell ref="O7:P7"/>
    <mergeCell ref="L6:M6"/>
    <mergeCell ref="L7:M7"/>
    <mergeCell ref="L8:M8"/>
    <mergeCell ref="G14:G17"/>
    <mergeCell ref="H13:I13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КонсультантПлюс примечание</cp:lastModifiedBy>
  <cp:lastPrinted>2014-11-21T07:12:59Z</cp:lastPrinted>
  <dcterms:created xsi:type="dcterms:W3CDTF">2003-11-27T08:38:04Z</dcterms:created>
  <dcterms:modified xsi:type="dcterms:W3CDTF">2015-10-12T07:43:07Z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