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220" activeTab="0"/>
  </bookViews>
  <sheets>
    <sheet name="Расчет" sheetId="1" r:id="rId1"/>
    <sheet name="Информация" sheetId="2" state="hidden" r:id="rId2"/>
  </sheets>
  <definedNames>
    <definedName name="_xlnm.Print_Area" localSheetId="0">'Расчет'!$A$2:$E$19</definedName>
    <definedName name="месяц">'Информация'!$B$31:$B$42</definedName>
    <definedName name="Пол">'Расчет'!$F$3:$F$4</definedName>
    <definedName name="число">'Информация'!$A$31:$A$61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 примечание</author>
  </authors>
  <commentList>
    <comment ref="B10" authorId="0">
      <text>
        <r>
          <rPr>
            <sz val="9"/>
            <rFont val="Arial"/>
            <family val="0"/>
          </rPr>
          <t>КонсультантПлюс примечание:
Введите дату в формате ДД.ММ.ГГГГ</t>
        </r>
      </text>
    </comment>
  </commentList>
</comments>
</file>

<file path=xl/sharedStrings.xml><?xml version="1.0" encoding="utf-8"?>
<sst xmlns="http://schemas.openxmlformats.org/spreadsheetml/2006/main" count="45" uniqueCount="25">
  <si>
    <t>РАСЧЕТ ВОЗРАСТА ДЛЯ ВЫХОДА НА ПЕНСИЮ</t>
  </si>
  <si>
    <t>Мужской</t>
  </si>
  <si>
    <t>Фамилия</t>
  </si>
  <si>
    <t>Иванов</t>
  </si>
  <si>
    <t>Женский</t>
  </si>
  <si>
    <t>Собственное имя</t>
  </si>
  <si>
    <t>Иван</t>
  </si>
  <si>
    <t>Отчество (если таковое имеется)</t>
  </si>
  <si>
    <t>Иванович</t>
  </si>
  <si>
    <t>Пол</t>
  </si>
  <si>
    <t>Дата рождения</t>
  </si>
  <si>
    <t>лет</t>
  </si>
  <si>
    <t>месяцев</t>
  </si>
  <si>
    <t>Пенсионный возраст</t>
  </si>
  <si>
    <t>Дата возникновения права на пенсию</t>
  </si>
  <si>
    <t xml:space="preserve"> Минимальный страховой стаж</t>
  </si>
  <si>
    <t>мужской</t>
  </si>
  <si>
    <t>Год выхода на пенсию</t>
  </si>
  <si>
    <t>Страховой стаж</t>
  </si>
  <si>
    <t>период</t>
  </si>
  <si>
    <t>год</t>
  </si>
  <si>
    <t>&gt;1963</t>
  </si>
  <si>
    <t>&gt;2026</t>
  </si>
  <si>
    <t>женский</t>
  </si>
  <si>
    <t>&gt;1967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</si>
</sst>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2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9"/>
      <name val="Arial"/>
      <family val="0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0" borderId="1" applyNumberFormat="0" applyFill="0" applyAlignment="0" applyProtection="0"/>
    <xf numFmtId="0" fontId="16" fillId="5" borderId="2" applyNumberFormat="0" applyAlignment="0" applyProtection="0"/>
    <xf numFmtId="0" fontId="15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7" fillId="4" borderId="6" applyNumberFormat="0" applyAlignment="0" applyProtection="0"/>
    <xf numFmtId="0" fontId="28" fillId="7" borderId="7" applyNumberFormat="0" applyAlignment="0" applyProtection="0"/>
    <xf numFmtId="0" fontId="21" fillId="5" borderId="6" applyNumberFormat="0" applyAlignment="0" applyProtection="0"/>
    <xf numFmtId="0" fontId="25" fillId="0" borderId="8" applyNumberFormat="0" applyFill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7" fillId="10" borderId="0" applyNumberFormat="0" applyBorder="0" applyAlignment="0" applyProtection="0"/>
    <xf numFmtId="0" fontId="23" fillId="11" borderId="0" applyNumberFormat="0" applyBorder="0" applyAlignment="0" applyProtection="0"/>
    <xf numFmtId="0" fontId="20" fillId="3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0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5" borderId="0" xfId="0" applyFill="1" applyAlignment="1">
      <alignment/>
    </xf>
    <xf numFmtId="0" fontId="2" fillId="2" borderId="0" xfId="33" applyFont="1" applyFill="1">
      <alignment/>
      <protection/>
    </xf>
    <xf numFmtId="0" fontId="3" fillId="2" borderId="0" xfId="33" applyFont="1" applyFill="1">
      <alignment/>
      <protection/>
    </xf>
    <xf numFmtId="0" fontId="4" fillId="2" borderId="9" xfId="33" applyNumberFormat="1" applyFont="1" applyFill="1" applyBorder="1" applyAlignment="1">
      <alignment horizontal="center" vertical="center" wrapText="1"/>
      <protection/>
    </xf>
    <xf numFmtId="0" fontId="4" fillId="2" borderId="10" xfId="33" applyNumberFormat="1" applyFont="1" applyFill="1" applyBorder="1" applyAlignment="1">
      <alignment horizontal="center" vertical="center" wrapText="1"/>
      <protection/>
    </xf>
    <xf numFmtId="0" fontId="4" fillId="2" borderId="11" xfId="33" applyNumberFormat="1" applyFont="1" applyFill="1" applyBorder="1" applyAlignment="1">
      <alignment horizontal="center" vertical="center" wrapText="1"/>
      <protection/>
    </xf>
    <xf numFmtId="0" fontId="4" fillId="2" borderId="12" xfId="33" applyNumberFormat="1" applyFont="1" applyFill="1" applyBorder="1" applyAlignment="1">
      <alignment horizontal="center" vertical="center" wrapText="1"/>
      <protection/>
    </xf>
    <xf numFmtId="0" fontId="4" fillId="2" borderId="9" xfId="33" applyFont="1" applyFill="1" applyBorder="1" applyAlignment="1">
      <alignment horizontal="center" vertical="center"/>
      <protection/>
    </xf>
    <xf numFmtId="0" fontId="4" fillId="2" borderId="11" xfId="33" applyFont="1" applyFill="1" applyBorder="1" applyAlignment="1">
      <alignment horizontal="center" vertical="center"/>
      <protection/>
    </xf>
    <xf numFmtId="0" fontId="4" fillId="2" borderId="13" xfId="33" applyFont="1" applyFill="1" applyBorder="1" applyAlignment="1">
      <alignment horizontal="center" vertical="center"/>
      <protection/>
    </xf>
    <xf numFmtId="0" fontId="4" fillId="2" borderId="14" xfId="33" applyFont="1" applyFill="1" applyBorder="1" applyAlignment="1">
      <alignment horizontal="center" vertical="center"/>
      <protection/>
    </xf>
    <xf numFmtId="0" fontId="4" fillId="2" borderId="15" xfId="33" applyFont="1" applyFill="1" applyBorder="1" applyAlignment="1">
      <alignment horizontal="center" vertical="center"/>
      <protection/>
    </xf>
    <xf numFmtId="0" fontId="4" fillId="2" borderId="16" xfId="33" applyFont="1" applyFill="1" applyBorder="1" applyAlignment="1">
      <alignment horizontal="center" vertical="center"/>
      <protection/>
    </xf>
    <xf numFmtId="14" fontId="3" fillId="2" borderId="17" xfId="33" applyNumberFormat="1" applyFont="1" applyFill="1" applyBorder="1" applyAlignment="1">
      <alignment horizontal="center"/>
      <protection/>
    </xf>
    <xf numFmtId="0" fontId="3" fillId="2" borderId="17" xfId="33" applyFont="1" applyFill="1" applyBorder="1">
      <alignment/>
      <protection/>
    </xf>
    <xf numFmtId="176" fontId="3" fillId="2" borderId="13" xfId="33" applyNumberFormat="1" applyFont="1" applyFill="1" applyBorder="1" applyAlignment="1">
      <alignment horizontal="center"/>
      <protection/>
    </xf>
    <xf numFmtId="0" fontId="3" fillId="2" borderId="13" xfId="33" applyFont="1" applyFill="1" applyBorder="1" applyAlignment="1">
      <alignment horizontal="center"/>
      <protection/>
    </xf>
    <xf numFmtId="176" fontId="3" fillId="2" borderId="17" xfId="33" applyNumberFormat="1" applyFont="1" applyFill="1" applyBorder="1" applyAlignment="1">
      <alignment horizontal="center"/>
      <protection/>
    </xf>
    <xf numFmtId="14" fontId="3" fillId="2" borderId="13" xfId="33" applyNumberFormat="1" applyFont="1" applyFill="1" applyBorder="1" applyAlignment="1">
      <alignment horizontal="center"/>
      <protection/>
    </xf>
    <xf numFmtId="0" fontId="3" fillId="2" borderId="13" xfId="33" applyFont="1" applyFill="1" applyBorder="1">
      <alignment/>
      <protection/>
    </xf>
    <xf numFmtId="0" fontId="3" fillId="2" borderId="17" xfId="33" applyFont="1" applyFill="1" applyBorder="1" applyAlignment="1">
      <alignment horizontal="center"/>
      <protection/>
    </xf>
    <xf numFmtId="14" fontId="3" fillId="2" borderId="18" xfId="33" applyNumberFormat="1" applyFont="1" applyFill="1" applyBorder="1" applyAlignment="1">
      <alignment horizontal="center"/>
      <protection/>
    </xf>
    <xf numFmtId="14" fontId="3" fillId="2" borderId="17" xfId="33" applyNumberFormat="1" applyFont="1" applyFill="1" applyBorder="1">
      <alignment/>
      <protection/>
    </xf>
    <xf numFmtId="14" fontId="3" fillId="2" borderId="13" xfId="33" applyNumberFormat="1" applyFont="1" applyFill="1" applyBorder="1">
      <alignment/>
      <protection/>
    </xf>
    <xf numFmtId="0" fontId="0" fillId="2" borderId="0" xfId="0" applyFill="1" applyAlignment="1">
      <alignment/>
    </xf>
    <xf numFmtId="49" fontId="3" fillId="5" borderId="0" xfId="0" applyNumberFormat="1" applyFont="1" applyFill="1" applyAlignment="1">
      <alignment/>
    </xf>
    <xf numFmtId="14" fontId="3" fillId="5" borderId="0" xfId="0" applyNumberFormat="1" applyFont="1" applyFill="1" applyAlignment="1">
      <alignment/>
    </xf>
    <xf numFmtId="176" fontId="0" fillId="5" borderId="0" xfId="0" applyNumberFormat="1" applyFill="1" applyAlignment="1">
      <alignment/>
    </xf>
    <xf numFmtId="0" fontId="2" fillId="2" borderId="0" xfId="33" applyFont="1" applyFill="1" applyAlignment="1">
      <alignment horizontal="center"/>
      <protection/>
    </xf>
    <xf numFmtId="0" fontId="5" fillId="5" borderId="0" xfId="0" applyFont="1" applyFill="1" applyAlignment="1">
      <alignment/>
    </xf>
    <xf numFmtId="0" fontId="6" fillId="2" borderId="0" xfId="0" applyFont="1" applyFill="1" applyAlignment="1" applyProtection="1">
      <alignment/>
      <protection hidden="1" locked="0"/>
    </xf>
    <xf numFmtId="0" fontId="7" fillId="2" borderId="0" xfId="0" applyFont="1" applyFill="1" applyAlignment="1" applyProtection="1">
      <alignment horizontal="right"/>
      <protection hidden="1" locked="0"/>
    </xf>
    <xf numFmtId="0" fontId="8" fillId="2" borderId="16" xfId="0" applyFont="1" applyFill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/>
      <protection hidden="1" locked="0"/>
    </xf>
    <xf numFmtId="0" fontId="8" fillId="2" borderId="14" xfId="0" applyFont="1" applyFill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right"/>
      <protection hidden="1" locked="0"/>
    </xf>
    <xf numFmtId="0" fontId="9" fillId="2" borderId="0" xfId="0" applyFont="1" applyFill="1" applyAlignment="1" applyProtection="1">
      <alignment horizontal="center" wrapText="1"/>
      <protection hidden="1" locked="0"/>
    </xf>
    <xf numFmtId="0" fontId="9" fillId="2" borderId="0" xfId="0" applyFont="1" applyFill="1" applyAlignment="1" applyProtection="1">
      <alignment horizontal="right" wrapText="1" indent="1"/>
      <protection hidden="1" locked="0"/>
    </xf>
    <xf numFmtId="0" fontId="10" fillId="2" borderId="10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3" fillId="2" borderId="0" xfId="33" applyNumberFormat="1" applyFont="1" applyFill="1" applyAlignment="1">
      <alignment horizontal="center" vertical="center" wrapText="1"/>
      <protection/>
    </xf>
    <xf numFmtId="0" fontId="3" fillId="2" borderId="0" xfId="33" applyNumberFormat="1" applyFont="1" applyFill="1" applyBorder="1" applyAlignment="1">
      <alignment horizontal="center" wrapText="1"/>
      <protection/>
    </xf>
    <xf numFmtId="0" fontId="3" fillId="2" borderId="19" xfId="33" applyNumberFormat="1" applyFont="1" applyFill="1" applyBorder="1" applyAlignment="1">
      <alignment horizontal="center" vertical="center" wrapText="1"/>
      <protection/>
    </xf>
    <xf numFmtId="14" fontId="3" fillId="2" borderId="9" xfId="33" applyNumberFormat="1" applyFont="1" applyFill="1" applyBorder="1" applyAlignment="1">
      <alignment horizontal="center"/>
      <protection/>
    </xf>
    <xf numFmtId="14" fontId="3" fillId="2" borderId="10" xfId="33" applyNumberFormat="1" applyFont="1" applyFill="1" applyBorder="1" applyAlignment="1">
      <alignment horizontal="center"/>
      <protection/>
    </xf>
    <xf numFmtId="14" fontId="3" fillId="2" borderId="11" xfId="33" applyNumberFormat="1" applyFont="1" applyFill="1" applyBorder="1" applyAlignment="1">
      <alignment horizontal="center"/>
      <protection/>
    </xf>
    <xf numFmtId="14" fontId="0" fillId="5" borderId="0" xfId="0" applyNumberFormat="1" applyFill="1" applyAlignment="1">
      <alignment/>
    </xf>
    <xf numFmtId="0" fontId="3" fillId="2" borderId="0" xfId="33" applyFont="1" applyFill="1" applyBorder="1">
      <alignment/>
      <protection/>
    </xf>
    <xf numFmtId="0" fontId="3" fillId="2" borderId="19" xfId="33" applyFont="1" applyFill="1" applyBorder="1">
      <alignment/>
      <protection/>
    </xf>
    <xf numFmtId="176" fontId="3" fillId="18" borderId="14" xfId="33" applyNumberFormat="1" applyFont="1" applyFill="1" applyBorder="1">
      <alignment/>
      <protection/>
    </xf>
    <xf numFmtId="176" fontId="3" fillId="18" borderId="13" xfId="33" applyNumberFormat="1" applyFont="1" applyFill="1" applyBorder="1" applyAlignment="1">
      <alignment horizontal="center"/>
      <protection/>
    </xf>
    <xf numFmtId="14" fontId="3" fillId="18" borderId="9" xfId="33" applyNumberFormat="1" applyFont="1" applyFill="1" applyBorder="1" applyAlignment="1">
      <alignment horizontal="center"/>
      <protection/>
    </xf>
    <xf numFmtId="14" fontId="3" fillId="18" borderId="10" xfId="33" applyNumberFormat="1" applyFont="1" applyFill="1" applyBorder="1" applyAlignment="1">
      <alignment horizontal="center"/>
      <protection/>
    </xf>
    <xf numFmtId="14" fontId="3" fillId="18" borderId="11" xfId="33" applyNumberFormat="1" applyFont="1" applyFill="1" applyBorder="1" applyAlignment="1">
      <alignment horizontal="center"/>
      <protection/>
    </xf>
    <xf numFmtId="49" fontId="3" fillId="2" borderId="0" xfId="33" applyNumberFormat="1" applyFont="1" applyFill="1" applyBorder="1" applyAlignment="1">
      <alignment horizontal="center"/>
      <protection/>
    </xf>
    <xf numFmtId="0" fontId="3" fillId="2" borderId="9" xfId="33" applyNumberFormat="1" applyFont="1" applyFill="1" applyBorder="1" applyAlignment="1">
      <alignment horizontal="center" vertical="center" wrapText="1"/>
      <protection/>
    </xf>
    <xf numFmtId="0" fontId="3" fillId="2" borderId="11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 — Акцент3" xfId="15"/>
    <cellStyle name="Currency [0]" xfId="16"/>
    <cellStyle name="Comma [0]" xfId="17"/>
    <cellStyle name="Currency" xfId="18"/>
    <cellStyle name="Comma" xfId="19"/>
    <cellStyle name="40% — Акцент6" xfId="20"/>
    <cellStyle name="Percent" xfId="21"/>
    <cellStyle name="20% — Акцент2" xfId="22"/>
    <cellStyle name="Итого" xfId="23"/>
    <cellStyle name="Вывод" xfId="24"/>
    <cellStyle name="Hyperlink" xfId="25"/>
    <cellStyle name="Примечание" xfId="26"/>
    <cellStyle name="40% — Акцент4" xfId="27"/>
    <cellStyle name="Followed Hyperlink" xfId="28"/>
    <cellStyle name="Предупреждающий текст" xfId="29"/>
    <cellStyle name="Заголовок" xfId="30"/>
    <cellStyle name="Пояснительный текст" xfId="31"/>
    <cellStyle name="Заголовок 1" xfId="32"/>
    <cellStyle name="Normal" xfId="33"/>
    <cellStyle name="Заголовок 2" xfId="34"/>
    <cellStyle name="Заголовок 3" xfId="35"/>
    <cellStyle name="Заголовок 4" xfId="36"/>
    <cellStyle name="Ввод" xfId="37"/>
    <cellStyle name="Проверить ячейку" xfId="38"/>
    <cellStyle name="Вычисление" xfId="39"/>
    <cellStyle name="Связанная ячейка" xfId="40"/>
    <cellStyle name="40% — Акцент5" xfId="41"/>
    <cellStyle name="Хороший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104775</xdr:rowOff>
    </xdr:from>
    <xdr:to>
      <xdr:col>12</xdr:col>
      <xdr:colOff>314325</xdr:colOff>
      <xdr:row>6</xdr:row>
      <xdr:rowOff>180975</xdr:rowOff>
    </xdr:to>
    <xdr:sp>
      <xdr:nvSpPr>
        <xdr:cNvPr id="1" name="Rectangle 24"/>
        <xdr:cNvSpPr>
          <a:spLocks/>
        </xdr:cNvSpPr>
      </xdr:nvSpPr>
      <xdr:spPr>
        <a:xfrm>
          <a:off x="5305425" y="104775"/>
          <a:ext cx="4057650" cy="1257300"/>
        </a:xfrm>
        <a:prstGeom prst="rect">
          <a:avLst/>
        </a:prstGeom>
        <a:solidFill>
          <a:srgbClr val="FF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Внимание!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Для мужчин необходимо вводить дату рождения начиная с 01.01.1957, а для женщин - начиная с 01.01.1962. Это связано с тем, что для мужчин и женщин, родившихся ранее приведенных дат, пенсионный возраст составляет 60 и 55 лет соответственно. И в таком возрасте они могли выходить на пенсию до 2017 года.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161925</xdr:rowOff>
    </xdr:from>
    <xdr:to>
      <xdr:col>12</xdr:col>
      <xdr:colOff>304800</xdr:colOff>
      <xdr:row>12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5295900" y="1533525"/>
          <a:ext cx="4057650" cy="1171575"/>
        </a:xfrm>
        <a:prstGeom prst="rect">
          <a:avLst/>
        </a:prstGeom>
        <a:solidFill>
          <a:srgbClr val="FF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Внимание!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Право на пенсию по достижении пенсионного возраста мужчины имеют при стаже работы не менее 25 лет, женщины - при стаже работы не менее 20 лет.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9"/>
  <sheetViews>
    <sheetView tabSelected="1" workbookViewId="0" topLeftCell="A1">
      <selection activeCell="L18" sqref="L18"/>
    </sheetView>
  </sheetViews>
  <sheetFormatPr defaultColWidth="9.00390625" defaultRowHeight="15"/>
  <cols>
    <col min="1" max="1" width="21.7109375" style="1" customWidth="1"/>
    <col min="2" max="2" width="8.57421875" style="1" customWidth="1"/>
    <col min="3" max="3" width="12.140625" style="1" customWidth="1"/>
    <col min="4" max="4" width="10.140625" style="1" customWidth="1"/>
    <col min="5" max="5" width="11.140625" style="1" customWidth="1"/>
    <col min="6" max="7" width="9.00390625" style="1" customWidth="1"/>
    <col min="8" max="8" width="18.00390625" style="1" customWidth="1"/>
    <col min="9" max="16384" width="9.00390625" style="1" customWidth="1"/>
  </cols>
  <sheetData>
    <row r="1" ht="15"/>
    <row r="2" spans="1:5" ht="15">
      <c r="A2" s="29" t="s">
        <v>0</v>
      </c>
      <c r="B2" s="29"/>
      <c r="C2" s="29"/>
      <c r="D2" s="29"/>
      <c r="E2" s="29"/>
    </row>
    <row r="3" spans="1:6" ht="18" customHeight="1">
      <c r="A3" s="2"/>
      <c r="B3" s="3"/>
      <c r="C3" s="3"/>
      <c r="D3" s="3"/>
      <c r="E3" s="25"/>
      <c r="F3" s="30" t="s">
        <v>1</v>
      </c>
    </row>
    <row r="4" spans="1:6" ht="15">
      <c r="A4" s="31"/>
      <c r="B4" s="32" t="s">
        <v>2</v>
      </c>
      <c r="C4" s="33" t="s">
        <v>3</v>
      </c>
      <c r="D4" s="33"/>
      <c r="E4" s="34"/>
      <c r="F4" s="30" t="s">
        <v>4</v>
      </c>
    </row>
    <row r="5" spans="1:5" ht="15">
      <c r="A5" s="31"/>
      <c r="B5" s="32" t="s">
        <v>5</v>
      </c>
      <c r="C5" s="35" t="s">
        <v>6</v>
      </c>
      <c r="D5" s="35"/>
      <c r="E5" s="36"/>
    </row>
    <row r="6" spans="1:5" ht="15">
      <c r="A6" s="37" t="s">
        <v>7</v>
      </c>
      <c r="B6" s="37"/>
      <c r="C6" s="35" t="s">
        <v>8</v>
      </c>
      <c r="D6" s="35"/>
      <c r="E6" s="36"/>
    </row>
    <row r="7" spans="1:5" ht="15">
      <c r="A7" s="38" t="s">
        <v>9</v>
      </c>
      <c r="B7" s="38"/>
      <c r="C7" s="39" t="s">
        <v>1</v>
      </c>
      <c r="D7" s="40"/>
      <c r="E7" s="36"/>
    </row>
    <row r="8" spans="1:5" ht="15">
      <c r="A8" s="37"/>
      <c r="B8" s="37"/>
      <c r="C8" s="40"/>
      <c r="D8" s="40"/>
      <c r="E8" s="36"/>
    </row>
    <row r="9" spans="1:5" ht="15">
      <c r="A9" s="41"/>
      <c r="B9" s="42"/>
      <c r="C9" s="42"/>
      <c r="D9" s="42"/>
      <c r="E9" s="25"/>
    </row>
    <row r="10" spans="1:6" ht="15">
      <c r="A10" s="43" t="s">
        <v>10</v>
      </c>
      <c r="B10" s="44">
        <v>21186</v>
      </c>
      <c r="C10" s="45"/>
      <c r="D10" s="46"/>
      <c r="E10" s="25"/>
      <c r="F10" s="47"/>
    </row>
    <row r="11" spans="1:5" ht="30">
      <c r="A11" s="41"/>
      <c r="B11" s="48"/>
      <c r="C11" s="42" t="s">
        <v>11</v>
      </c>
      <c r="D11" s="42" t="s">
        <v>12</v>
      </c>
      <c r="E11" s="25"/>
    </row>
    <row r="12" spans="1:5" ht="30">
      <c r="A12" s="43" t="s">
        <v>13</v>
      </c>
      <c r="B12" s="49"/>
      <c r="C12" s="50">
        <f>IF(C7="Мужской",MAX(Информация!I4:I13),IF(C7="женский",MAX(Информация!I18:I27),""))</f>
        <v>61</v>
      </c>
      <c r="D12" s="51">
        <f>IF(C7="Мужской",MAX(Информация!J4:J13),IF(C7="женский",MAX(Информация!J18:J27),""))</f>
        <v>6</v>
      </c>
      <c r="E12" s="25"/>
    </row>
    <row r="13" spans="1:5" ht="15">
      <c r="A13" s="41"/>
      <c r="B13" s="42"/>
      <c r="C13" s="42"/>
      <c r="D13" s="42"/>
      <c r="E13" s="25"/>
    </row>
    <row r="14" spans="1:5" ht="30">
      <c r="A14" s="43" t="s">
        <v>14</v>
      </c>
      <c r="B14" s="52">
        <f>DATE(YEAR(B10)+C12,MONTH(B10)+D12,DAY(B10))</f>
        <v>43647</v>
      </c>
      <c r="C14" s="53"/>
      <c r="D14" s="54"/>
      <c r="E14" s="55"/>
    </row>
    <row r="15" spans="1:5" ht="15">
      <c r="A15" s="41"/>
      <c r="B15" s="48"/>
      <c r="C15" s="42" t="s">
        <v>11</v>
      </c>
      <c r="D15" s="42" t="s">
        <v>12</v>
      </c>
      <c r="E15" s="25"/>
    </row>
    <row r="16" spans="1:5" ht="15" customHeight="1">
      <c r="A16" s="56" t="s">
        <v>15</v>
      </c>
      <c r="B16" s="57"/>
      <c r="C16" s="50">
        <f>IF(C7="Мужской",MAX(Информация!L4:L13),IF(C7="женский",MAX(Информация!L18:L27),""))</f>
        <v>17</v>
      </c>
      <c r="D16" s="51">
        <f>IF(C7="Мужской",MAX(Информация!M4:M13),IF(C7="женский",MAX(Информация!M18:M27),""))</f>
        <v>0</v>
      </c>
      <c r="E16" s="25"/>
    </row>
    <row r="17" spans="1:5" ht="15">
      <c r="A17" s="25"/>
      <c r="B17" s="25"/>
      <c r="C17" s="25"/>
      <c r="D17" s="25"/>
      <c r="E17" s="25"/>
    </row>
    <row r="18" spans="1:5" ht="15">
      <c r="A18" s="25"/>
      <c r="B18" s="25"/>
      <c r="C18" s="25"/>
      <c r="D18" s="25"/>
      <c r="E18" s="25"/>
    </row>
    <row r="19" spans="1:5" ht="15">
      <c r="A19" s="25"/>
      <c r="B19" s="25"/>
      <c r="C19" s="25"/>
      <c r="D19" s="25"/>
      <c r="E19" s="25"/>
    </row>
  </sheetData>
  <sheetProtection/>
  <mergeCells count="9">
    <mergeCell ref="A2:E2"/>
    <mergeCell ref="C4:D4"/>
    <mergeCell ref="C5:D5"/>
    <mergeCell ref="A6:B6"/>
    <mergeCell ref="C6:D6"/>
    <mergeCell ref="A7:B7"/>
    <mergeCell ref="B10:D10"/>
    <mergeCell ref="B14:D14"/>
    <mergeCell ref="A16:B16"/>
  </mergeCells>
  <dataValidations count="1">
    <dataValidation type="list" allowBlank="1" showInputMessage="1" showErrorMessage="1" sqref="C7">
      <formula1>Пол</formula1>
    </dataValidation>
  </dataValidation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61"/>
  <sheetViews>
    <sheetView workbookViewId="0" topLeftCell="A1">
      <selection activeCell="O15" sqref="O15"/>
    </sheetView>
  </sheetViews>
  <sheetFormatPr defaultColWidth="9.140625" defaultRowHeight="15"/>
  <cols>
    <col min="1" max="2" width="14.28125" style="1" customWidth="1"/>
    <col min="3" max="3" width="8.00390625" style="1" customWidth="1"/>
    <col min="4" max="4" width="9.8515625" style="1" customWidth="1"/>
    <col min="5" max="5" width="10.8515625" style="1" customWidth="1"/>
    <col min="6" max="6" width="10.28125" style="1" customWidth="1"/>
    <col min="7" max="7" width="6.57421875" style="1" customWidth="1"/>
    <col min="8" max="8" width="10.00390625" style="1" customWidth="1"/>
    <col min="9" max="9" width="15.7109375" style="1" hidden="1" customWidth="1"/>
    <col min="10" max="13" width="9.140625" style="1" hidden="1" customWidth="1"/>
    <col min="14" max="14" width="9.140625" style="1" customWidth="1"/>
    <col min="15" max="16384" width="9.140625" style="1" customWidth="1"/>
  </cols>
  <sheetData>
    <row r="1" spans="1:9" ht="15">
      <c r="A1" s="2" t="s">
        <v>16</v>
      </c>
      <c r="B1" s="2"/>
      <c r="C1" s="3"/>
      <c r="D1" s="3"/>
      <c r="E1" s="3"/>
      <c r="F1" s="3"/>
      <c r="G1" s="3"/>
      <c r="H1" s="3"/>
      <c r="I1" s="27">
        <f>IF(Расчет!$C$7="Мужской",Расчет!$B$10,0)</f>
        <v>21186</v>
      </c>
    </row>
    <row r="2" spans="1:8" ht="38.25" customHeight="1">
      <c r="A2" s="4" t="s">
        <v>10</v>
      </c>
      <c r="B2" s="5"/>
      <c r="C2" s="6"/>
      <c r="D2" s="4" t="s">
        <v>13</v>
      </c>
      <c r="E2" s="6"/>
      <c r="F2" s="7" t="s">
        <v>17</v>
      </c>
      <c r="G2" s="4" t="s">
        <v>18</v>
      </c>
      <c r="H2" s="6"/>
    </row>
    <row r="3" spans="1:8" ht="15">
      <c r="A3" s="8" t="s">
        <v>19</v>
      </c>
      <c r="B3" s="9"/>
      <c r="C3" s="10" t="s">
        <v>20</v>
      </c>
      <c r="D3" s="11" t="s">
        <v>11</v>
      </c>
      <c r="E3" s="12" t="s">
        <v>12</v>
      </c>
      <c r="F3" s="10"/>
      <c r="G3" s="13" t="s">
        <v>11</v>
      </c>
      <c r="H3" s="10" t="s">
        <v>12</v>
      </c>
    </row>
    <row r="4" spans="1:13" ht="15">
      <c r="A4" s="14">
        <v>20821</v>
      </c>
      <c r="B4" s="14">
        <v>21001</v>
      </c>
      <c r="C4" s="15">
        <v>1957</v>
      </c>
      <c r="D4" s="16">
        <v>60</v>
      </c>
      <c r="E4" s="16">
        <v>6</v>
      </c>
      <c r="F4" s="17">
        <v>2017</v>
      </c>
      <c r="G4" s="16">
        <v>16</v>
      </c>
      <c r="H4" s="18">
        <v>0</v>
      </c>
      <c r="I4" s="28">
        <f>IF(AND($I$1&gt;=$A4,$I$1&lt;=$B4),D4,0)</f>
        <v>0</v>
      </c>
      <c r="J4" s="28">
        <f>IF(AND($I$1&gt;=$A4,$I$1&lt;=$B4),E4,0)</f>
        <v>0</v>
      </c>
      <c r="K4" s="28">
        <f>IF(AND($I$1&gt;=$A4,$I$1&lt;=$B4),F4,0)</f>
        <v>0</v>
      </c>
      <c r="L4" s="28">
        <f>IF(AND($I$1&gt;=$A4,$I$1&lt;=$B4),G4,0)</f>
        <v>0</v>
      </c>
      <c r="M4" s="28">
        <f>IF(AND($I$1&gt;=$A4,$I$1&lt;=$B4),H4,0)</f>
        <v>0</v>
      </c>
    </row>
    <row r="5" spans="1:13" ht="15">
      <c r="A5" s="19">
        <v>21002</v>
      </c>
      <c r="B5" s="19">
        <v>21185</v>
      </c>
      <c r="C5" s="20">
        <v>1957</v>
      </c>
      <c r="D5" s="16">
        <v>61</v>
      </c>
      <c r="E5" s="16">
        <v>0</v>
      </c>
      <c r="F5" s="21">
        <v>2018</v>
      </c>
      <c r="G5" s="16">
        <v>16</v>
      </c>
      <c r="H5" s="16">
        <v>6</v>
      </c>
      <c r="I5" s="28">
        <f aca="true" t="shared" si="0" ref="I5:I12">IF(AND($I$1&gt;=$A5,$I$1&lt;=$B5),D5,0)</f>
        <v>0</v>
      </c>
      <c r="J5" s="28">
        <f aca="true" t="shared" si="1" ref="J5:J12">IF(AND($I$1&gt;=$A5,$I$1&lt;=$B5),E5,0)</f>
        <v>0</v>
      </c>
      <c r="K5" s="28">
        <f aca="true" t="shared" si="2" ref="K5:K12">IF(AND($I$1&gt;=$A5,$I$1&lt;=$B5),F5,0)</f>
        <v>0</v>
      </c>
      <c r="L5" s="28">
        <f aca="true" t="shared" si="3" ref="L5:L12">IF(AND($I$1&gt;=$A5,$I$1&lt;=$B5),G5,0)</f>
        <v>0</v>
      </c>
      <c r="M5" s="28">
        <f aca="true" t="shared" si="4" ref="M5:M12">IF(AND($I$1&gt;=$A5,$I$1&lt;=$B5),H5,0)</f>
        <v>0</v>
      </c>
    </row>
    <row r="6" spans="1:13" ht="15">
      <c r="A6" s="14">
        <v>21186</v>
      </c>
      <c r="B6" s="22">
        <v>21366</v>
      </c>
      <c r="C6" s="20">
        <v>1958</v>
      </c>
      <c r="D6" s="16">
        <v>61</v>
      </c>
      <c r="E6" s="16">
        <v>6</v>
      </c>
      <c r="F6" s="17">
        <v>2019</v>
      </c>
      <c r="G6" s="16">
        <v>17</v>
      </c>
      <c r="H6" s="16">
        <v>0</v>
      </c>
      <c r="I6" s="28">
        <f t="shared" si="0"/>
        <v>61</v>
      </c>
      <c r="J6" s="28">
        <f t="shared" si="1"/>
        <v>6</v>
      </c>
      <c r="K6" s="28">
        <f t="shared" si="2"/>
        <v>2019</v>
      </c>
      <c r="L6" s="28">
        <f t="shared" si="3"/>
        <v>17</v>
      </c>
      <c r="M6" s="28">
        <f t="shared" si="4"/>
        <v>0</v>
      </c>
    </row>
    <row r="7" spans="1:13" ht="15">
      <c r="A7" s="19">
        <v>21367</v>
      </c>
      <c r="B7" s="19">
        <v>21550</v>
      </c>
      <c r="C7" s="20">
        <v>1958</v>
      </c>
      <c r="D7" s="16">
        <v>62</v>
      </c>
      <c r="E7" s="16">
        <v>0</v>
      </c>
      <c r="F7" s="17">
        <v>2020</v>
      </c>
      <c r="G7" s="16">
        <v>17</v>
      </c>
      <c r="H7" s="16">
        <v>6</v>
      </c>
      <c r="I7" s="28">
        <f t="shared" si="0"/>
        <v>0</v>
      </c>
      <c r="J7" s="28">
        <f t="shared" si="1"/>
        <v>0</v>
      </c>
      <c r="K7" s="28">
        <f t="shared" si="2"/>
        <v>0</v>
      </c>
      <c r="L7" s="28">
        <f t="shared" si="3"/>
        <v>0</v>
      </c>
      <c r="M7" s="28">
        <f t="shared" si="4"/>
        <v>0</v>
      </c>
    </row>
    <row r="8" spans="1:13" ht="15">
      <c r="A8" s="14">
        <v>21551</v>
      </c>
      <c r="B8" s="22">
        <v>21731</v>
      </c>
      <c r="C8" s="20">
        <v>1959</v>
      </c>
      <c r="D8" s="16">
        <v>62</v>
      </c>
      <c r="E8" s="16">
        <v>6</v>
      </c>
      <c r="F8" s="17">
        <v>2021</v>
      </c>
      <c r="G8" s="16">
        <v>18</v>
      </c>
      <c r="H8" s="16">
        <v>0</v>
      </c>
      <c r="I8" s="28">
        <f t="shared" si="0"/>
        <v>0</v>
      </c>
      <c r="J8" s="28">
        <f t="shared" si="1"/>
        <v>0</v>
      </c>
      <c r="K8" s="28">
        <f t="shared" si="2"/>
        <v>0</v>
      </c>
      <c r="L8" s="28">
        <f t="shared" si="3"/>
        <v>0</v>
      </c>
      <c r="M8" s="28">
        <f t="shared" si="4"/>
        <v>0</v>
      </c>
    </row>
    <row r="9" spans="1:13" ht="15">
      <c r="A9" s="19">
        <v>21732</v>
      </c>
      <c r="B9" s="19">
        <v>21915</v>
      </c>
      <c r="C9" s="20">
        <v>1959</v>
      </c>
      <c r="D9" s="16">
        <v>63</v>
      </c>
      <c r="E9" s="16">
        <v>0</v>
      </c>
      <c r="F9" s="17">
        <v>2022</v>
      </c>
      <c r="G9" s="16">
        <v>18</v>
      </c>
      <c r="H9" s="16">
        <v>6</v>
      </c>
      <c r="I9" s="28">
        <f t="shared" si="0"/>
        <v>0</v>
      </c>
      <c r="J9" s="28">
        <f t="shared" si="1"/>
        <v>0</v>
      </c>
      <c r="K9" s="28">
        <f t="shared" si="2"/>
        <v>0</v>
      </c>
      <c r="L9" s="28">
        <f t="shared" si="3"/>
        <v>0</v>
      </c>
      <c r="M9" s="28">
        <f t="shared" si="4"/>
        <v>0</v>
      </c>
    </row>
    <row r="10" spans="1:13" ht="15">
      <c r="A10" s="19">
        <v>21916</v>
      </c>
      <c r="B10" s="19">
        <v>22281</v>
      </c>
      <c r="C10" s="20">
        <v>1960</v>
      </c>
      <c r="D10" s="16">
        <v>63</v>
      </c>
      <c r="E10" s="16">
        <v>0</v>
      </c>
      <c r="F10" s="17">
        <v>2023</v>
      </c>
      <c r="G10" s="16">
        <v>19</v>
      </c>
      <c r="H10" s="16">
        <v>0</v>
      </c>
      <c r="I10" s="28">
        <f t="shared" si="0"/>
        <v>0</v>
      </c>
      <c r="J10" s="28">
        <f t="shared" si="1"/>
        <v>0</v>
      </c>
      <c r="K10" s="28">
        <f t="shared" si="2"/>
        <v>0</v>
      </c>
      <c r="L10" s="28">
        <f t="shared" si="3"/>
        <v>0</v>
      </c>
      <c r="M10" s="28">
        <f t="shared" si="4"/>
        <v>0</v>
      </c>
    </row>
    <row r="11" spans="1:13" ht="15">
      <c r="A11" s="19">
        <v>22282</v>
      </c>
      <c r="B11" s="19">
        <v>22646</v>
      </c>
      <c r="C11" s="20">
        <v>1961</v>
      </c>
      <c r="D11" s="16">
        <v>63</v>
      </c>
      <c r="E11" s="16">
        <v>0</v>
      </c>
      <c r="F11" s="17">
        <v>2024</v>
      </c>
      <c r="G11" s="16">
        <v>19</v>
      </c>
      <c r="H11" s="16">
        <v>6</v>
      </c>
      <c r="I11" s="28">
        <f t="shared" si="0"/>
        <v>0</v>
      </c>
      <c r="J11" s="28">
        <f t="shared" si="1"/>
        <v>0</v>
      </c>
      <c r="K11" s="28">
        <f t="shared" si="2"/>
        <v>0</v>
      </c>
      <c r="L11" s="28">
        <f t="shared" si="3"/>
        <v>0</v>
      </c>
      <c r="M11" s="28">
        <f t="shared" si="4"/>
        <v>0</v>
      </c>
    </row>
    <row r="12" spans="1:13" ht="15">
      <c r="A12" s="19">
        <v>22647</v>
      </c>
      <c r="B12" s="19">
        <v>23011</v>
      </c>
      <c r="C12" s="20">
        <v>1962</v>
      </c>
      <c r="D12" s="16">
        <v>63</v>
      </c>
      <c r="E12" s="16">
        <v>0</v>
      </c>
      <c r="F12" s="17">
        <v>2025</v>
      </c>
      <c r="G12" s="16">
        <v>20</v>
      </c>
      <c r="H12" s="16">
        <v>0</v>
      </c>
      <c r="I12" s="28">
        <f t="shared" si="0"/>
        <v>0</v>
      </c>
      <c r="J12" s="28">
        <f t="shared" si="1"/>
        <v>0</v>
      </c>
      <c r="K12" s="28">
        <f t="shared" si="2"/>
        <v>0</v>
      </c>
      <c r="L12" s="28">
        <f t="shared" si="3"/>
        <v>0</v>
      </c>
      <c r="M12" s="28">
        <f t="shared" si="4"/>
        <v>0</v>
      </c>
    </row>
    <row r="13" spans="1:13" ht="15">
      <c r="A13" s="19">
        <v>23012</v>
      </c>
      <c r="B13" s="19"/>
      <c r="C13" s="20" t="s">
        <v>21</v>
      </c>
      <c r="D13" s="16">
        <v>63</v>
      </c>
      <c r="E13" s="16">
        <v>0</v>
      </c>
      <c r="F13" s="17" t="s">
        <v>22</v>
      </c>
      <c r="G13" s="16">
        <v>20</v>
      </c>
      <c r="H13" s="16">
        <v>0</v>
      </c>
      <c r="I13" s="28">
        <f>IF($I$1&gt;=$A13,D13,0)</f>
        <v>0</v>
      </c>
      <c r="J13" s="28">
        <f>IF($I$1&gt;=$A13,E13,0)</f>
        <v>0</v>
      </c>
      <c r="K13" s="28">
        <f>IF($I$1&gt;=$A13,F13,0)</f>
        <v>0</v>
      </c>
      <c r="L13" s="28">
        <f>IF($I$1&gt;=$A13,G13,0)</f>
        <v>0</v>
      </c>
      <c r="M13" s="28">
        <f>IF($I$1&gt;=$A13,H13,0)</f>
        <v>0</v>
      </c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9" ht="15">
      <c r="A15" s="2" t="s">
        <v>23</v>
      </c>
      <c r="B15" s="2"/>
      <c r="C15" s="3"/>
      <c r="D15" s="3"/>
      <c r="E15" s="3"/>
      <c r="F15" s="3"/>
      <c r="G15" s="3"/>
      <c r="H15" s="3"/>
      <c r="I15" s="27">
        <f>IF(Расчет!$C$7="Женский",Расчет!$B$10,0)</f>
        <v>0</v>
      </c>
    </row>
    <row r="16" spans="1:8" ht="25.5">
      <c r="A16" s="4" t="s">
        <v>10</v>
      </c>
      <c r="B16" s="5"/>
      <c r="C16" s="6"/>
      <c r="D16" s="4" t="s">
        <v>13</v>
      </c>
      <c r="E16" s="6"/>
      <c r="F16" s="7" t="s">
        <v>17</v>
      </c>
      <c r="G16" s="4" t="s">
        <v>18</v>
      </c>
      <c r="H16" s="6"/>
    </row>
    <row r="17" spans="1:8" ht="15">
      <c r="A17" s="8" t="s">
        <v>19</v>
      </c>
      <c r="B17" s="9"/>
      <c r="C17" s="10" t="s">
        <v>20</v>
      </c>
      <c r="D17" s="11" t="s">
        <v>11</v>
      </c>
      <c r="E17" s="12" t="s">
        <v>12</v>
      </c>
      <c r="F17" s="10"/>
      <c r="G17" s="13" t="s">
        <v>11</v>
      </c>
      <c r="H17" s="10" t="s">
        <v>12</v>
      </c>
    </row>
    <row r="18" spans="1:13" ht="15">
      <c r="A18" s="23">
        <v>22647</v>
      </c>
      <c r="B18" s="23">
        <v>22827</v>
      </c>
      <c r="C18" s="15">
        <v>1962</v>
      </c>
      <c r="D18" s="16">
        <v>55</v>
      </c>
      <c r="E18" s="16">
        <v>6</v>
      </c>
      <c r="F18" s="17">
        <v>2017</v>
      </c>
      <c r="G18" s="16">
        <v>16</v>
      </c>
      <c r="H18" s="18">
        <v>0</v>
      </c>
      <c r="I18" s="28">
        <f>IF(AND($I$15&gt;=$A18,$I$15&lt;=$B18),D18,0)</f>
        <v>0</v>
      </c>
      <c r="J18" s="28">
        <f>IF(AND($I$15&gt;=$A18,$I$15&lt;=$B18),E18,0)</f>
        <v>0</v>
      </c>
      <c r="K18" s="28">
        <f>IF(AND($I$15&gt;=$A18,$I$15&lt;=$B18),F18,0)</f>
        <v>0</v>
      </c>
      <c r="L18" s="28">
        <f>IF(AND($I$15&gt;=$A18,$I$15&lt;=$B18),G18,0)</f>
        <v>0</v>
      </c>
      <c r="M18" s="28">
        <f>IF(AND($I$15&gt;=$A18,$I$15&lt;=$B18),H18,0)</f>
        <v>0</v>
      </c>
    </row>
    <row r="19" spans="1:13" ht="15">
      <c r="A19" s="24">
        <v>22828</v>
      </c>
      <c r="B19" s="24">
        <v>23011</v>
      </c>
      <c r="C19" s="20">
        <v>1962</v>
      </c>
      <c r="D19" s="16">
        <v>56</v>
      </c>
      <c r="E19" s="16">
        <v>0</v>
      </c>
      <c r="F19" s="21">
        <v>2018</v>
      </c>
      <c r="G19" s="16">
        <v>16</v>
      </c>
      <c r="H19" s="16">
        <v>6</v>
      </c>
      <c r="I19" s="28">
        <f aca="true" t="shared" si="5" ref="I19:I25">IF(AND($I$15&gt;=$A19,$I$15&lt;=$B19),D19,0)</f>
        <v>0</v>
      </c>
      <c r="J19" s="28">
        <f aca="true" t="shared" si="6" ref="J19:J25">IF(AND($I$15&gt;=$A19,$I$15&lt;=$B19),E19,0)</f>
        <v>0</v>
      </c>
      <c r="K19" s="28">
        <f aca="true" t="shared" si="7" ref="K19:K25">IF(AND($I$15&gt;=$A19,$I$15&lt;=$B19),F19,0)</f>
        <v>0</v>
      </c>
      <c r="L19" s="28">
        <f aca="true" t="shared" si="8" ref="L19:L25">IF(AND($I$15&gt;=$A19,$I$15&lt;=$B19),G19,0)</f>
        <v>0</v>
      </c>
      <c r="M19" s="28">
        <f aca="true" t="shared" si="9" ref="M19:M25">IF(AND($I$15&gt;=$A19,$I$15&lt;=$B19),H19,0)</f>
        <v>0</v>
      </c>
    </row>
    <row r="20" spans="1:13" ht="15">
      <c r="A20" s="23">
        <v>23012</v>
      </c>
      <c r="B20" s="23">
        <v>23192</v>
      </c>
      <c r="C20" s="20">
        <v>1963</v>
      </c>
      <c r="D20" s="16">
        <v>56</v>
      </c>
      <c r="E20" s="16">
        <v>6</v>
      </c>
      <c r="F20" s="17">
        <v>2019</v>
      </c>
      <c r="G20" s="16">
        <v>17</v>
      </c>
      <c r="H20" s="16">
        <v>0</v>
      </c>
      <c r="I20" s="28">
        <f t="shared" si="5"/>
        <v>0</v>
      </c>
      <c r="J20" s="28">
        <f t="shared" si="6"/>
        <v>0</v>
      </c>
      <c r="K20" s="28">
        <f t="shared" si="7"/>
        <v>0</v>
      </c>
      <c r="L20" s="28">
        <f t="shared" si="8"/>
        <v>0</v>
      </c>
      <c r="M20" s="28">
        <f t="shared" si="9"/>
        <v>0</v>
      </c>
    </row>
    <row r="21" spans="1:13" ht="15">
      <c r="A21" s="24">
        <v>23193</v>
      </c>
      <c r="B21" s="24">
        <v>23376</v>
      </c>
      <c r="C21" s="20">
        <v>1963</v>
      </c>
      <c r="D21" s="16">
        <v>57</v>
      </c>
      <c r="E21" s="16">
        <v>0</v>
      </c>
      <c r="F21" s="17">
        <v>2020</v>
      </c>
      <c r="G21" s="16">
        <v>17</v>
      </c>
      <c r="H21" s="16">
        <v>6</v>
      </c>
      <c r="I21" s="28">
        <f t="shared" si="5"/>
        <v>0</v>
      </c>
      <c r="J21" s="28">
        <f t="shared" si="6"/>
        <v>0</v>
      </c>
      <c r="K21" s="28">
        <f t="shared" si="7"/>
        <v>0</v>
      </c>
      <c r="L21" s="28">
        <f t="shared" si="8"/>
        <v>0</v>
      </c>
      <c r="M21" s="28">
        <f t="shared" si="9"/>
        <v>0</v>
      </c>
    </row>
    <row r="22" spans="1:13" ht="15">
      <c r="A22" s="23">
        <v>23377</v>
      </c>
      <c r="B22" s="23">
        <v>23558</v>
      </c>
      <c r="C22" s="20">
        <v>1964</v>
      </c>
      <c r="D22" s="16">
        <v>57</v>
      </c>
      <c r="E22" s="16">
        <v>6</v>
      </c>
      <c r="F22" s="17">
        <v>2021</v>
      </c>
      <c r="G22" s="16">
        <v>18</v>
      </c>
      <c r="H22" s="16">
        <v>0</v>
      </c>
      <c r="I22" s="28">
        <f t="shared" si="5"/>
        <v>0</v>
      </c>
      <c r="J22" s="28">
        <f t="shared" si="6"/>
        <v>0</v>
      </c>
      <c r="K22" s="28">
        <f t="shared" si="7"/>
        <v>0</v>
      </c>
      <c r="L22" s="28">
        <f t="shared" si="8"/>
        <v>0</v>
      </c>
      <c r="M22" s="28">
        <f t="shared" si="9"/>
        <v>0</v>
      </c>
    </row>
    <row r="23" spans="1:13" ht="15">
      <c r="A23" s="24">
        <v>23559</v>
      </c>
      <c r="B23" s="24">
        <v>23742</v>
      </c>
      <c r="C23" s="20">
        <v>1964</v>
      </c>
      <c r="D23" s="16">
        <v>58</v>
      </c>
      <c r="E23" s="16">
        <v>0</v>
      </c>
      <c r="F23" s="17">
        <v>2022</v>
      </c>
      <c r="G23" s="16">
        <v>18</v>
      </c>
      <c r="H23" s="16">
        <v>6</v>
      </c>
      <c r="I23" s="28">
        <f t="shared" si="5"/>
        <v>0</v>
      </c>
      <c r="J23" s="28">
        <f t="shared" si="6"/>
        <v>0</v>
      </c>
      <c r="K23" s="28">
        <f t="shared" si="7"/>
        <v>0</v>
      </c>
      <c r="L23" s="28">
        <f t="shared" si="8"/>
        <v>0</v>
      </c>
      <c r="M23" s="28">
        <f t="shared" si="9"/>
        <v>0</v>
      </c>
    </row>
    <row r="24" spans="1:13" ht="15">
      <c r="A24" s="24">
        <v>23743</v>
      </c>
      <c r="B24" s="24">
        <v>24107</v>
      </c>
      <c r="C24" s="20">
        <v>1965</v>
      </c>
      <c r="D24" s="16">
        <v>58</v>
      </c>
      <c r="E24" s="16">
        <v>0</v>
      </c>
      <c r="F24" s="17">
        <v>2023</v>
      </c>
      <c r="G24" s="16">
        <v>19</v>
      </c>
      <c r="H24" s="16">
        <v>0</v>
      </c>
      <c r="I24" s="28">
        <f t="shared" si="5"/>
        <v>0</v>
      </c>
      <c r="J24" s="28">
        <f t="shared" si="6"/>
        <v>0</v>
      </c>
      <c r="K24" s="28">
        <f t="shared" si="7"/>
        <v>0</v>
      </c>
      <c r="L24" s="28">
        <f t="shared" si="8"/>
        <v>0</v>
      </c>
      <c r="M24" s="28">
        <f t="shared" si="9"/>
        <v>0</v>
      </c>
    </row>
    <row r="25" spans="1:13" ht="15">
      <c r="A25" s="24">
        <v>24108</v>
      </c>
      <c r="B25" s="24">
        <v>24472</v>
      </c>
      <c r="C25" s="20">
        <v>1966</v>
      </c>
      <c r="D25" s="16">
        <v>58</v>
      </c>
      <c r="E25" s="16">
        <v>0</v>
      </c>
      <c r="F25" s="17">
        <v>2024</v>
      </c>
      <c r="G25" s="16">
        <v>19</v>
      </c>
      <c r="H25" s="16">
        <v>6</v>
      </c>
      <c r="I25" s="28">
        <f t="shared" si="5"/>
        <v>0</v>
      </c>
      <c r="J25" s="28">
        <f t="shared" si="6"/>
        <v>0</v>
      </c>
      <c r="K25" s="28">
        <f t="shared" si="7"/>
        <v>0</v>
      </c>
      <c r="L25" s="28">
        <f t="shared" si="8"/>
        <v>0</v>
      </c>
      <c r="M25" s="28">
        <f t="shared" si="9"/>
        <v>0</v>
      </c>
    </row>
    <row r="26" spans="1:13" ht="15">
      <c r="A26" s="24">
        <v>24473</v>
      </c>
      <c r="B26" s="24"/>
      <c r="C26" s="20" t="s">
        <v>24</v>
      </c>
      <c r="D26" s="16">
        <v>58</v>
      </c>
      <c r="E26" s="16">
        <v>0</v>
      </c>
      <c r="F26" s="17">
        <v>2025</v>
      </c>
      <c r="G26" s="16">
        <v>20</v>
      </c>
      <c r="H26" s="16">
        <v>0</v>
      </c>
      <c r="I26" s="28">
        <f>IF($I$15&gt;=$A26,D26,0)</f>
        <v>0</v>
      </c>
      <c r="J26" s="28">
        <f>IF($I$15&gt;=$A26,E26,0)</f>
        <v>0</v>
      </c>
      <c r="K26" s="28">
        <f>IF($I$15&gt;=$A26,F26,0)</f>
        <v>0</v>
      </c>
      <c r="L26" s="28">
        <f>IF($I$15&gt;=$A26,G26,0)</f>
        <v>0</v>
      </c>
      <c r="M26" s="28">
        <f>IF($I$15&gt;=$A26,H26,0)</f>
        <v>0</v>
      </c>
    </row>
    <row r="27" spans="1:13" ht="15">
      <c r="A27" s="24"/>
      <c r="B27" s="24"/>
      <c r="C27" s="20"/>
      <c r="D27" s="16">
        <v>58</v>
      </c>
      <c r="E27" s="16">
        <v>0</v>
      </c>
      <c r="F27" s="17" t="s">
        <v>22</v>
      </c>
      <c r="G27" s="16">
        <v>20</v>
      </c>
      <c r="H27" s="16">
        <v>0</v>
      </c>
      <c r="I27" s="28"/>
      <c r="J27" s="28"/>
      <c r="K27" s="28"/>
      <c r="L27" s="28"/>
      <c r="M27" s="28"/>
    </row>
    <row r="28" spans="1:8" ht="15">
      <c r="A28" s="25"/>
      <c r="B28" s="25"/>
      <c r="C28" s="25"/>
      <c r="D28" s="25"/>
      <c r="E28" s="25"/>
      <c r="F28" s="25"/>
      <c r="G28" s="25"/>
      <c r="H28" s="25"/>
    </row>
    <row r="31" spans="1:2" ht="15">
      <c r="A31" s="26"/>
      <c r="B31" s="26"/>
    </row>
    <row r="32" spans="1:2" ht="15">
      <c r="A32" s="26"/>
      <c r="B32" s="26"/>
    </row>
    <row r="33" spans="1:2" ht="15">
      <c r="A33" s="26"/>
      <c r="B33" s="26"/>
    </row>
    <row r="34" spans="1:2" ht="15">
      <c r="A34" s="26"/>
      <c r="B34" s="26"/>
    </row>
    <row r="35" spans="1:2" ht="15">
      <c r="A35" s="26"/>
      <c r="B35" s="26"/>
    </row>
    <row r="36" spans="1:2" ht="15">
      <c r="A36" s="26"/>
      <c r="B36" s="26"/>
    </row>
    <row r="37" spans="1:2" ht="15">
      <c r="A37" s="26"/>
      <c r="B37" s="26"/>
    </row>
    <row r="38" spans="1:2" ht="15">
      <c r="A38" s="26"/>
      <c r="B38" s="26"/>
    </row>
    <row r="39" spans="1:2" ht="15">
      <c r="A39" s="26"/>
      <c r="B39" s="26"/>
    </row>
    <row r="40" spans="1:2" ht="15">
      <c r="A40" s="26"/>
      <c r="B40" s="26"/>
    </row>
    <row r="41" spans="1:2" ht="15">
      <c r="A41" s="26"/>
      <c r="B41" s="26"/>
    </row>
    <row r="42" spans="1:2" ht="15">
      <c r="A42" s="26"/>
      <c r="B42" s="26"/>
    </row>
    <row r="43" spans="1:2" ht="15">
      <c r="A43" s="26"/>
      <c r="B43" s="26"/>
    </row>
    <row r="44" spans="1:2" ht="15">
      <c r="A44" s="26"/>
      <c r="B44" s="26"/>
    </row>
    <row r="45" spans="1:2" ht="15">
      <c r="A45" s="26"/>
      <c r="B45" s="26"/>
    </row>
    <row r="46" spans="1:2" ht="15">
      <c r="A46" s="26"/>
      <c r="B46" s="26"/>
    </row>
    <row r="47" spans="1:2" ht="15">
      <c r="A47" s="26"/>
      <c r="B47" s="26"/>
    </row>
    <row r="48" spans="1:2" ht="15">
      <c r="A48" s="26"/>
      <c r="B48" s="26"/>
    </row>
    <row r="49" spans="1:2" ht="15">
      <c r="A49" s="26"/>
      <c r="B49" s="26"/>
    </row>
    <row r="50" spans="1:2" ht="15">
      <c r="A50" s="26"/>
      <c r="B50" s="26"/>
    </row>
    <row r="51" spans="1:2" ht="15">
      <c r="A51" s="26"/>
      <c r="B51" s="26"/>
    </row>
    <row r="52" spans="1:2" ht="15">
      <c r="A52" s="26"/>
      <c r="B52" s="26"/>
    </row>
    <row r="53" spans="1:2" ht="15">
      <c r="A53" s="26"/>
      <c r="B53" s="26"/>
    </row>
    <row r="54" spans="1:2" ht="15">
      <c r="A54" s="26"/>
      <c r="B54" s="26"/>
    </row>
    <row r="55" spans="1:2" ht="15">
      <c r="A55" s="26"/>
      <c r="B55" s="26"/>
    </row>
    <row r="56" spans="1:2" ht="15">
      <c r="A56" s="26"/>
      <c r="B56" s="26"/>
    </row>
    <row r="57" spans="1:2" ht="15">
      <c r="A57" s="26"/>
      <c r="B57" s="26"/>
    </row>
    <row r="58" spans="1:2" ht="15">
      <c r="A58" s="26"/>
      <c r="B58" s="26"/>
    </row>
    <row r="59" spans="1:2" ht="15">
      <c r="A59" s="26"/>
      <c r="B59" s="26"/>
    </row>
    <row r="60" spans="1:2" ht="15">
      <c r="A60" s="26"/>
      <c r="B60" s="26"/>
    </row>
    <row r="61" spans="1:2" ht="15">
      <c r="A61" s="26"/>
      <c r="B61" s="26"/>
    </row>
  </sheetData>
  <sheetProtection/>
  <mergeCells count="8">
    <mergeCell ref="A2:C2"/>
    <mergeCell ref="D2:E2"/>
    <mergeCell ref="G2:H2"/>
    <mergeCell ref="A3:B3"/>
    <mergeCell ref="A16:C16"/>
    <mergeCell ref="D16:E16"/>
    <mergeCell ref="G16:H16"/>
    <mergeCell ref="A17:B1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КонсультантПлюс примечание</cp:lastModifiedBy>
  <dcterms:created xsi:type="dcterms:W3CDTF">2017-01-30T12:58:00Z</dcterms:created>
  <dcterms:modified xsi:type="dcterms:W3CDTF">2017-02-15T08:19:55Z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1049-10.1.0.5490</vt:lpwstr>
  </property>
</Properties>
</file>